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4\"/>
    </mc:Choice>
  </mc:AlternateContent>
  <xr:revisionPtr revIDLastSave="0" documentId="13_ncr:1_{C21F1A52-0E26-4381-A38C-76378599E213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15.1" sheetId="1" r:id="rId1"/>
    <sheet name="G_15_1_1" sheetId="16" r:id="rId2"/>
    <sheet name="15_2" sheetId="15" r:id="rId3"/>
    <sheet name="GR_TAB_01" sheetId="3" state="hidden" r:id="rId4"/>
    <sheet name="Graf5.1 (2)" sheetId="13" state="hidden" r:id="rId5"/>
  </sheets>
  <definedNames>
    <definedName name="data" localSheetId="2">'15_2'!#REF!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6" l="1"/>
  <c r="E32" i="16" l="1"/>
  <c r="E30" i="16" l="1"/>
  <c r="E31" i="16" l="1"/>
  <c r="E29" i="16"/>
  <c r="E27" i="16" l="1"/>
  <c r="E26" i="16"/>
  <c r="E25" i="16"/>
  <c r="E17" i="16"/>
  <c r="E18" i="16"/>
  <c r="E19" i="16"/>
  <c r="E20" i="16"/>
  <c r="E21" i="16"/>
  <c r="E22" i="16"/>
  <c r="E23" i="16"/>
  <c r="E24" i="16"/>
  <c r="E5" i="16"/>
  <c r="E6" i="16"/>
  <c r="E7" i="16"/>
  <c r="E8" i="16"/>
  <c r="E9" i="16"/>
  <c r="E10" i="16"/>
  <c r="E11" i="16"/>
  <c r="E12" i="16"/>
  <c r="E13" i="16"/>
  <c r="E14" i="16"/>
  <c r="E15" i="16"/>
  <c r="E16" i="16"/>
  <c r="H33" i="3"/>
  <c r="E20" i="3"/>
  <c r="E22" i="3"/>
  <c r="E23" i="3"/>
  <c r="E24" i="3"/>
  <c r="E21" i="3"/>
  <c r="E30" i="3"/>
  <c r="E27" i="3"/>
  <c r="E25" i="3"/>
  <c r="E26" i="3"/>
  <c r="E28" i="3"/>
  <c r="E29" i="3"/>
  <c r="E31" i="3"/>
  <c r="D20" i="3"/>
  <c r="D22" i="3"/>
  <c r="D23" i="3"/>
  <c r="D24" i="3"/>
  <c r="D21" i="3"/>
  <c r="D30" i="3"/>
  <c r="D27" i="3"/>
  <c r="D25" i="3"/>
  <c r="D26" i="3"/>
  <c r="D31" i="3"/>
  <c r="C20" i="3"/>
  <c r="C22" i="3"/>
  <c r="C21" i="3"/>
  <c r="C30" i="3"/>
  <c r="C27" i="3"/>
  <c r="C25" i="3"/>
  <c r="C26" i="3"/>
  <c r="C31" i="3"/>
  <c r="B20" i="3"/>
  <c r="B22" i="3"/>
  <c r="B33" i="3" s="1"/>
  <c r="B21" i="3"/>
  <c r="B30" i="3"/>
  <c r="B27" i="3"/>
  <c r="B25" i="3"/>
  <c r="B26" i="3"/>
  <c r="H16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D2" i="3"/>
  <c r="D3" i="3"/>
  <c r="D4" i="3"/>
  <c r="D5" i="3"/>
  <c r="D6" i="3"/>
  <c r="D7" i="3"/>
  <c r="D8" i="3"/>
  <c r="D9" i="3"/>
  <c r="D10" i="3"/>
  <c r="D14" i="3"/>
  <c r="C2" i="3"/>
  <c r="C3" i="3"/>
  <c r="C6" i="3"/>
  <c r="C7" i="3"/>
  <c r="C8" i="3"/>
  <c r="C9" i="3"/>
  <c r="C10" i="3"/>
  <c r="C14" i="3"/>
  <c r="B2" i="3"/>
  <c r="B3" i="3"/>
  <c r="B6" i="3"/>
  <c r="B7" i="3"/>
  <c r="B8" i="3"/>
  <c r="B9" i="3"/>
  <c r="B10" i="3"/>
  <c r="B16" i="3" l="1"/>
  <c r="E16" i="3"/>
  <c r="C16" i="3"/>
  <c r="D16" i="3"/>
  <c r="C33" i="3"/>
  <c r="D33" i="3"/>
  <c r="E33" i="3"/>
</calcChain>
</file>

<file path=xl/sharedStrings.xml><?xml version="1.0" encoding="utf-8"?>
<sst xmlns="http://schemas.openxmlformats.org/spreadsheetml/2006/main" count="168" uniqueCount="118">
  <si>
    <t xml:space="preserve"> Přídavek na dítě (vč. výchovného)</t>
  </si>
  <si>
    <t xml:space="preserve"> Sociální příplatek (vč. SVP dětem)</t>
  </si>
  <si>
    <t xml:space="preserve"> Příspěvek na bydlení</t>
  </si>
  <si>
    <t>-</t>
  </si>
  <si>
    <t xml:space="preserve"> Příspěvek na dopravu</t>
  </si>
  <si>
    <t xml:space="preserve"> Rodičovský příspěvek</t>
  </si>
  <si>
    <t xml:space="preserve"> Zaopatřovací příspěvek</t>
  </si>
  <si>
    <t xml:space="preserve"> Dávky pěstounské péče</t>
  </si>
  <si>
    <t xml:space="preserve"> Porodné</t>
  </si>
  <si>
    <t xml:space="preserve"> Pohřebné</t>
  </si>
  <si>
    <t>Příspěvek na teplo</t>
  </si>
  <si>
    <t>Příspěvek na nájemné</t>
  </si>
  <si>
    <t>Ostatní dávky*</t>
  </si>
  <si>
    <t>Jiné výdaje</t>
  </si>
  <si>
    <t>Výdaje celkem</t>
  </si>
  <si>
    <t>2000</t>
  </si>
  <si>
    <t>2001</t>
  </si>
  <si>
    <t>2002</t>
  </si>
  <si>
    <t>Rok</t>
  </si>
  <si>
    <t xml:space="preserve"> v  % HDP</t>
  </si>
  <si>
    <t>Pramen: MPSV</t>
  </si>
  <si>
    <t>HDP v běžných cenách *)    (mil. Kč)</t>
  </si>
  <si>
    <r>
      <t xml:space="preserve">Výdaje na sociální ochranu (mil. Kč) </t>
    </r>
    <r>
      <rPr>
        <i/>
        <sz val="9"/>
        <rFont val="Calibri"/>
        <family val="2"/>
        <charset val="238"/>
      </rPr>
      <t>- včetně adm.nákladů</t>
    </r>
  </si>
  <si>
    <t>Vývoj podílu výdajů na sociální ochranu k HDP</t>
  </si>
  <si>
    <t>p = předběžný údaj</t>
  </si>
  <si>
    <t xml:space="preserve">      v tom funkce sociální ochrany:</t>
  </si>
  <si>
    <t xml:space="preserve">            nemocenská / zdravotní péče</t>
  </si>
  <si>
    <t xml:space="preserve">            invalidita</t>
  </si>
  <si>
    <t xml:space="preserve">            stáří</t>
  </si>
  <si>
    <t xml:space="preserve">            pozůstalí</t>
  </si>
  <si>
    <t xml:space="preserve">            rodina / děti</t>
  </si>
  <si>
    <t xml:space="preserve">            nezaměstnanost</t>
  </si>
  <si>
    <t xml:space="preserve">            bydlení</t>
  </si>
  <si>
    <t xml:space="preserve">            sociální vyloučení jinde neklasifikované</t>
  </si>
  <si>
    <t>EU</t>
  </si>
  <si>
    <t>28,0p</t>
  </si>
  <si>
    <t>25,7p</t>
  </si>
  <si>
    <t>24,1p</t>
  </si>
  <si>
    <t>28,1p</t>
  </si>
  <si>
    <t>27,9p</t>
  </si>
  <si>
    <t>27,8p</t>
  </si>
  <si>
    <t>Tabulka č. 15.1</t>
  </si>
  <si>
    <t>ZÁKLADNÍ SYSTÉM ESSPROS - VÝDAJE NA SOCIÁLNÍ OCHRANU PODLE FUNKCÍ SOCIÁLNÍ OCHRANY</t>
  </si>
  <si>
    <t>Tabulka č. 15.2</t>
  </si>
  <si>
    <t>Pozn: Údaje jsou zpracovány podle metodiky Eurostatu pro Základní systém ESSPROS. Administrativní náklady nejsou zahrnuty.</t>
  </si>
  <si>
    <t>Graf č. 15.1.1</t>
  </si>
  <si>
    <t>Výdaje na sociální ochranu celkem (mil. Kč)</t>
  </si>
  <si>
    <t>PODÍL VÝDAJŮ NA SOCIÁLNÍ OCHRANU K HDP VE VYBRANÝCH EVROPSKÝCH ZEMÍCH</t>
  </si>
  <si>
    <r>
      <t>Pramen: Eurostat (</t>
    </r>
    <r>
      <rPr>
        <u/>
        <sz val="10"/>
        <color indexed="8"/>
        <rFont val="Arial"/>
        <family val="2"/>
        <charset val="238"/>
      </rPr>
      <t>https://ec.europa.eu/eurostat/databrowser/view/tps00098/default/table?lang=en&amp;category=t_spr</t>
    </r>
    <r>
      <rPr>
        <sz val="10"/>
        <color indexed="8"/>
        <rFont val="Arial"/>
        <family val="2"/>
        <charset val="238"/>
      </rPr>
      <t>), údaje ke 29. 8. 2025</t>
    </r>
  </si>
  <si>
    <t>12,4e</t>
  </si>
  <si>
    <t>e = odhad</t>
  </si>
  <si>
    <t>27,7p</t>
  </si>
  <si>
    <t>29,7p</t>
  </si>
  <si>
    <t>31,4p</t>
  </si>
  <si>
    <t>Malta</t>
  </si>
  <si>
    <t>Belgie</t>
  </si>
  <si>
    <t>Bulharsko</t>
  </si>
  <si>
    <t>Česká republika</t>
  </si>
  <si>
    <t>Dánsko</t>
  </si>
  <si>
    <t>Německo</t>
  </si>
  <si>
    <t>Estonsko</t>
  </si>
  <si>
    <t>Irsko</t>
  </si>
  <si>
    <t>Řecko</t>
  </si>
  <si>
    <t>Španělsko</t>
  </si>
  <si>
    <t>Francie</t>
  </si>
  <si>
    <t>Chorvatsko</t>
  </si>
  <si>
    <t>Itálie</t>
  </si>
  <si>
    <t>Kypr</t>
  </si>
  <si>
    <t>Lotyšsko</t>
  </si>
  <si>
    <t>Litva</t>
  </si>
  <si>
    <t>Lucembursko</t>
  </si>
  <si>
    <t>Maďarsko</t>
  </si>
  <si>
    <t>Nizozemsko</t>
  </si>
  <si>
    <t>Rakousko</t>
  </si>
  <si>
    <t>Polsko</t>
  </si>
  <si>
    <t>Portugalsko</t>
  </si>
  <si>
    <t>Rumunsko</t>
  </si>
  <si>
    <t>Slovinsko</t>
  </si>
  <si>
    <t>Slovensko</t>
  </si>
  <si>
    <t>Finsko</t>
  </si>
  <si>
    <t>Švédsko</t>
  </si>
  <si>
    <t>Norsko</t>
  </si>
  <si>
    <t>Švýcarsko</t>
  </si>
  <si>
    <t>Velká Británie</t>
  </si>
  <si>
    <t>Bosna a Hercegovina</t>
  </si>
  <si>
    <t>Černá Hora</t>
  </si>
  <si>
    <t>Severní Makedonie</t>
  </si>
  <si>
    <t>Albánie</t>
  </si>
  <si>
    <t>Srbsko</t>
  </si>
  <si>
    <t>Turecko</t>
  </si>
  <si>
    <t>13,0p</t>
  </si>
  <si>
    <t>12,1p</t>
  </si>
  <si>
    <t>12,0p</t>
  </si>
  <si>
    <t>13,8p</t>
  </si>
  <si>
    <t>18,6p</t>
  </si>
  <si>
    <t>28,4p</t>
  </si>
  <si>
    <t>28,6p</t>
  </si>
  <si>
    <t>29,0p</t>
  </si>
  <si>
    <t>29,6p</t>
  </si>
  <si>
    <t>27,5p</t>
  </si>
  <si>
    <t>26,4p</t>
  </si>
  <si>
    <t>25,2p</t>
  </si>
  <si>
    <t>19,3p</t>
  </si>
  <si>
    <t>18,4p</t>
  </si>
  <si>
    <t>16,2p</t>
  </si>
  <si>
    <t>18,0p</t>
  </si>
  <si>
    <t>20,0p</t>
  </si>
  <si>
    <t>18,9p</t>
  </si>
  <si>
    <t>29,1p</t>
  </si>
  <si>
    <t>34,2p</t>
  </si>
  <si>
    <t>29,8p</t>
  </si>
  <si>
    <t>35,7p</t>
  </si>
  <si>
    <t>34,0p</t>
  </si>
  <si>
    <t>24,0p</t>
  </si>
  <si>
    <t>25,6p</t>
  </si>
  <si>
    <t>25,3p</t>
  </si>
  <si>
    <t>26,6p</t>
  </si>
  <si>
    <t>30,0p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</si>
</sst>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d/\ m\Řs\ˇ\c\ yyyy"/>
    <numFmt numFmtId="166" formatCode="#,##0_);\(#,##0\)"/>
    <numFmt numFmtId="167" formatCode="0.000_)"/>
    <numFmt numFmtId="168" formatCode="0.0"/>
    <numFmt numFmtId="169" formatCode="#,##0_ ;\-#,##0\ "/>
  </numFmts>
  <fonts count="29" x14ac:knownFonts="1">
    <font>
      <sz val="12"/>
      <name val="Courier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2"/>
      <name val="Arial CE"/>
      <family val="2"/>
      <charset val="238"/>
    </font>
    <font>
      <sz val="12"/>
      <color indexed="8"/>
      <name val="Arial CE"/>
      <family val="2"/>
      <charset val="238"/>
    </font>
    <font>
      <sz val="11"/>
      <name val="Arial CE"/>
      <family val="2"/>
      <charset val="238"/>
    </font>
    <font>
      <sz val="11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10"/>
      <name val="Courier"/>
      <family val="3"/>
      <charset val="238"/>
    </font>
    <font>
      <sz val="11"/>
      <color indexed="10"/>
      <name val="Arial CE"/>
      <family val="2"/>
      <charset val="238"/>
    </font>
    <font>
      <sz val="12"/>
      <name val="Courier"/>
      <family val="3"/>
      <charset val="238"/>
    </font>
    <font>
      <sz val="10"/>
      <name val="Helv"/>
      <charset val="238"/>
    </font>
    <font>
      <i/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i/>
      <sz val="9"/>
      <name val="Times New Roman"/>
      <family val="1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rgb="FF21212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0">
    <xf numFmtId="164" fontId="0" fillId="0" borderId="0"/>
    <xf numFmtId="1" fontId="1" fillId="0" borderId="0">
      <protection locked="0"/>
    </xf>
    <xf numFmtId="0" fontId="1" fillId="0" borderId="1">
      <protection locked="0"/>
    </xf>
    <xf numFmtId="165" fontId="1" fillId="0" borderId="0">
      <protection locked="0"/>
    </xf>
    <xf numFmtId="1" fontId="1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167" fontId="11" fillId="0" borderId="0"/>
    <xf numFmtId="164" fontId="7" fillId="0" borderId="0"/>
    <xf numFmtId="1" fontId="1" fillId="0" borderId="0">
      <protection locked="0"/>
    </xf>
  </cellStyleXfs>
  <cellXfs count="140">
    <xf numFmtId="164" fontId="0" fillId="0" borderId="0" xfId="0"/>
    <xf numFmtId="164" fontId="0" fillId="0" borderId="0" xfId="0" applyBorder="1"/>
    <xf numFmtId="164" fontId="6" fillId="0" borderId="2" xfId="0" applyFont="1" applyFill="1" applyBorder="1" applyAlignment="1" applyProtection="1">
      <alignment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4" fontId="6" fillId="0" borderId="4" xfId="0" applyFont="1" applyFill="1" applyBorder="1"/>
    <xf numFmtId="166" fontId="6" fillId="0" borderId="5" xfId="0" applyNumberFormat="1" applyFont="1" applyFill="1" applyBorder="1" applyAlignment="1" applyProtection="1">
      <alignment horizontal="center"/>
    </xf>
    <xf numFmtId="164" fontId="6" fillId="0" borderId="6" xfId="0" applyFont="1" applyFill="1" applyBorder="1"/>
    <xf numFmtId="164" fontId="6" fillId="0" borderId="7" xfId="0" applyFont="1" applyFill="1" applyBorder="1" applyAlignment="1">
      <alignment horizont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4" fontId="6" fillId="0" borderId="9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/>
    </xf>
    <xf numFmtId="164" fontId="6" fillId="0" borderId="6" xfId="0" applyFont="1" applyFill="1" applyBorder="1" applyAlignment="1">
      <alignment horizontal="center"/>
    </xf>
    <xf numFmtId="3" fontId="6" fillId="0" borderId="2" xfId="8" applyNumberFormat="1" applyFont="1" applyFill="1" applyBorder="1" applyAlignment="1">
      <alignment horizontal="center" vertical="center"/>
    </xf>
    <xf numFmtId="3" fontId="6" fillId="0" borderId="9" xfId="8" applyNumberFormat="1" applyFont="1" applyFill="1" applyBorder="1" applyAlignment="1">
      <alignment horizontal="center" vertical="center"/>
    </xf>
    <xf numFmtId="3" fontId="6" fillId="0" borderId="10" xfId="8" applyNumberFormat="1" applyFont="1" applyFill="1" applyBorder="1" applyAlignment="1">
      <alignment horizontal="center" vertical="center"/>
    </xf>
    <xf numFmtId="3" fontId="6" fillId="0" borderId="6" xfId="8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2" fontId="6" fillId="0" borderId="2" xfId="0" applyNumberFormat="1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164" fontId="5" fillId="0" borderId="2" xfId="8" applyFont="1" applyBorder="1" applyAlignment="1" applyProtection="1">
      <alignment horizontal="left" vertical="center"/>
    </xf>
    <xf numFmtId="3" fontId="6" fillId="0" borderId="2" xfId="8" applyNumberFormat="1" applyFont="1" applyFill="1" applyBorder="1" applyAlignment="1">
      <alignment horizontal="center" vertical="center" wrapText="1"/>
    </xf>
    <xf numFmtId="166" fontId="6" fillId="0" borderId="2" xfId="0" quotePrefix="1" applyNumberFormat="1" applyFont="1" applyFill="1" applyBorder="1" applyAlignment="1" applyProtection="1">
      <alignment horizontal="center" vertical="center"/>
    </xf>
    <xf numFmtId="166" fontId="6" fillId="0" borderId="0" xfId="0" quotePrefix="1" applyNumberFormat="1" applyFont="1" applyFill="1" applyBorder="1" applyAlignment="1" applyProtection="1">
      <alignment horizontal="center" vertical="center"/>
    </xf>
    <xf numFmtId="164" fontId="6" fillId="0" borderId="2" xfId="8" applyFont="1" applyFill="1" applyBorder="1" applyAlignment="1" applyProtection="1">
      <alignment vertical="center"/>
    </xf>
    <xf numFmtId="3" fontId="5" fillId="0" borderId="11" xfId="0" quotePrefix="1" applyNumberFormat="1" applyFont="1" applyBorder="1" applyAlignment="1">
      <alignment horizontal="center" vertical="center"/>
    </xf>
    <xf numFmtId="3" fontId="5" fillId="0" borderId="2" xfId="8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166" fontId="6" fillId="0" borderId="11" xfId="0" quotePrefix="1" applyNumberFormat="1" applyFont="1" applyFill="1" applyBorder="1" applyAlignment="1" applyProtection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64" fontId="4" fillId="2" borderId="12" xfId="0" applyFont="1" applyFill="1" applyBorder="1"/>
    <xf numFmtId="164" fontId="4" fillId="2" borderId="13" xfId="0" applyFont="1" applyFill="1" applyBorder="1" applyAlignment="1" applyProtection="1">
      <alignment horizontal="center"/>
    </xf>
    <xf numFmtId="164" fontId="4" fillId="2" borderId="12" xfId="0" applyFont="1" applyFill="1" applyBorder="1" applyAlignment="1" applyProtection="1">
      <alignment horizontal="center"/>
    </xf>
    <xf numFmtId="164" fontId="4" fillId="2" borderId="14" xfId="0" applyFont="1" applyFill="1" applyBorder="1" applyAlignment="1" applyProtection="1">
      <alignment horizontal="center"/>
    </xf>
    <xf numFmtId="164" fontId="6" fillId="2" borderId="14" xfId="0" applyFont="1" applyFill="1" applyBorder="1" applyAlignment="1" applyProtection="1">
      <alignment horizontal="center"/>
    </xf>
    <xf numFmtId="164" fontId="3" fillId="2" borderId="12" xfId="0" quotePrefix="1" applyFont="1" applyFill="1" applyBorder="1" applyAlignment="1">
      <alignment horizontal="center" vertical="center"/>
    </xf>
    <xf numFmtId="164" fontId="9" fillId="2" borderId="2" xfId="0" applyFont="1" applyFill="1" applyBorder="1" applyAlignment="1" applyProtection="1">
      <alignment vertical="center"/>
    </xf>
    <xf numFmtId="166" fontId="6" fillId="2" borderId="2" xfId="0" applyNumberFormat="1" applyFont="1" applyFill="1" applyBorder="1" applyAlignment="1" applyProtection="1">
      <alignment horizontal="center" vertical="center"/>
    </xf>
    <xf numFmtId="166" fontId="6" fillId="2" borderId="3" xfId="0" applyNumberFormat="1" applyFont="1" applyFill="1" applyBorder="1" applyAlignment="1" applyProtection="1">
      <alignment horizontal="center" vertical="center"/>
    </xf>
    <xf numFmtId="3" fontId="6" fillId="2" borderId="2" xfId="8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3" fontId="6" fillId="0" borderId="9" xfId="8" applyNumberFormat="1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/>
    </xf>
    <xf numFmtId="3" fontId="10" fillId="3" borderId="6" xfId="0" applyNumberFormat="1" applyFont="1" applyFill="1" applyBorder="1" applyAlignment="1">
      <alignment horizontal="center"/>
    </xf>
    <xf numFmtId="3" fontId="10" fillId="3" borderId="2" xfId="0" applyNumberFormat="1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164" fontId="14" fillId="3" borderId="13" xfId="0" applyFont="1" applyFill="1" applyBorder="1" applyAlignment="1">
      <alignment horizontal="center" vertical="center" wrapText="1"/>
    </xf>
    <xf numFmtId="164" fontId="14" fillId="3" borderId="15" xfId="0" applyFont="1" applyFill="1" applyBorder="1" applyAlignment="1">
      <alignment horizontal="center" vertical="center" wrapText="1"/>
    </xf>
    <xf numFmtId="164" fontId="14" fillId="3" borderId="16" xfId="0" applyFont="1" applyFill="1" applyBorder="1" applyAlignment="1">
      <alignment horizontal="center"/>
    </xf>
    <xf numFmtId="3" fontId="14" fillId="3" borderId="17" xfId="0" applyNumberFormat="1" applyFont="1" applyFill="1" applyBorder="1" applyAlignment="1">
      <alignment horizontal="center"/>
    </xf>
    <xf numFmtId="164" fontId="14" fillId="3" borderId="18" xfId="0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164" fontId="14" fillId="3" borderId="19" xfId="0" applyFont="1" applyFill="1" applyBorder="1" applyAlignment="1">
      <alignment horizontal="center"/>
    </xf>
    <xf numFmtId="3" fontId="14" fillId="3" borderId="3" xfId="0" applyNumberFormat="1" applyFont="1" applyFill="1" applyBorder="1" applyAlignment="1">
      <alignment horizontal="center"/>
    </xf>
    <xf numFmtId="164" fontId="14" fillId="3" borderId="21" xfId="0" applyFont="1" applyFill="1" applyBorder="1" applyAlignment="1">
      <alignment horizontal="center"/>
    </xf>
    <xf numFmtId="3" fontId="14" fillId="3" borderId="22" xfId="0" applyNumberFormat="1" applyFont="1" applyFill="1" applyBorder="1" applyAlignment="1">
      <alignment horizontal="center"/>
    </xf>
    <xf numFmtId="3" fontId="14" fillId="3" borderId="23" xfId="0" applyNumberFormat="1" applyFont="1" applyFill="1" applyBorder="1" applyAlignment="1">
      <alignment horizontal="center"/>
    </xf>
    <xf numFmtId="3" fontId="14" fillId="3" borderId="24" xfId="0" applyNumberFormat="1" applyFont="1" applyFill="1" applyBorder="1" applyAlignment="1">
      <alignment horizontal="center"/>
    </xf>
    <xf numFmtId="3" fontId="14" fillId="3" borderId="25" xfId="0" applyNumberFormat="1" applyFont="1" applyFill="1" applyBorder="1" applyAlignment="1">
      <alignment horizontal="center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4" borderId="30" xfId="0" applyNumberFormat="1" applyFont="1" applyFill="1" applyBorder="1" applyAlignment="1">
      <alignment horizontal="center" vertical="center" wrapText="1"/>
    </xf>
    <xf numFmtId="3" fontId="15" fillId="4" borderId="31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164" fontId="0" fillId="0" borderId="0" xfId="0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 wrapText="1"/>
    </xf>
    <xf numFmtId="2" fontId="14" fillId="3" borderId="26" xfId="0" applyNumberFormat="1" applyFont="1" applyFill="1" applyBorder="1" applyAlignment="1">
      <alignment horizontal="center"/>
    </xf>
    <xf numFmtId="2" fontId="14" fillId="3" borderId="27" xfId="0" applyNumberFormat="1" applyFont="1" applyFill="1" applyBorder="1" applyAlignment="1">
      <alignment horizontal="center"/>
    </xf>
    <xf numFmtId="2" fontId="14" fillId="3" borderId="28" xfId="0" applyNumberFormat="1" applyFont="1" applyFill="1" applyBorder="1" applyAlignment="1">
      <alignment horizontal="center"/>
    </xf>
    <xf numFmtId="164" fontId="16" fillId="0" borderId="0" xfId="0" applyFont="1" applyBorder="1" applyAlignment="1">
      <alignment horizontal="right" vertical="center"/>
    </xf>
    <xf numFmtId="3" fontId="13" fillId="4" borderId="33" xfId="0" applyNumberFormat="1" applyFont="1" applyFill="1" applyBorder="1" applyAlignment="1">
      <alignment horizontal="center" vertical="center" wrapText="1"/>
    </xf>
    <xf numFmtId="3" fontId="13" fillId="4" borderId="34" xfId="0" applyNumberFormat="1" applyFont="1" applyFill="1" applyBorder="1" applyAlignment="1">
      <alignment horizontal="center" vertical="center" wrapText="1"/>
    </xf>
    <xf numFmtId="2" fontId="14" fillId="3" borderId="12" xfId="0" applyNumberFormat="1" applyFont="1" applyFill="1" applyBorder="1" applyAlignment="1">
      <alignment horizontal="center"/>
    </xf>
    <xf numFmtId="164" fontId="14" fillId="3" borderId="17" xfId="0" applyFont="1" applyFill="1" applyBorder="1" applyAlignment="1">
      <alignment horizontal="center"/>
    </xf>
    <xf numFmtId="164" fontId="18" fillId="0" borderId="0" xfId="0" applyFont="1" applyFill="1" applyBorder="1" applyAlignment="1" applyProtection="1">
      <alignment vertical="center"/>
    </xf>
    <xf numFmtId="164" fontId="19" fillId="0" borderId="0" xfId="0" applyFont="1" applyAlignment="1">
      <alignment vertical="center"/>
    </xf>
    <xf numFmtId="164" fontId="20" fillId="0" borderId="0" xfId="0" applyFont="1" applyFill="1" applyBorder="1" applyAlignment="1" applyProtection="1">
      <alignment vertical="center"/>
    </xf>
    <xf numFmtId="164" fontId="19" fillId="0" borderId="0" xfId="0" applyFont="1" applyBorder="1" applyAlignment="1">
      <alignment vertical="center"/>
    </xf>
    <xf numFmtId="164" fontId="21" fillId="0" borderId="0" xfId="0" applyFont="1"/>
    <xf numFmtId="164" fontId="19" fillId="0" borderId="0" xfId="0" applyFont="1"/>
    <xf numFmtId="164" fontId="19" fillId="0" borderId="0" xfId="0" applyFont="1" applyAlignment="1">
      <alignment horizontal="center"/>
    </xf>
    <xf numFmtId="164" fontId="19" fillId="0" borderId="0" xfId="0" applyFont="1" applyAlignment="1">
      <alignment horizontal="center" vertical="center"/>
    </xf>
    <xf numFmtId="164" fontId="19" fillId="0" borderId="0" xfId="0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164" fontId="22" fillId="0" borderId="0" xfId="0" applyFont="1" applyFill="1" applyBorder="1" applyAlignment="1" applyProtection="1">
      <alignment horizontal="left"/>
    </xf>
    <xf numFmtId="164" fontId="24" fillId="0" borderId="0" xfId="0" applyFont="1" applyFill="1" applyBorder="1" applyAlignment="1" applyProtection="1">
      <alignment vertical="center"/>
    </xf>
    <xf numFmtId="164" fontId="26" fillId="0" borderId="0" xfId="0" applyFont="1"/>
    <xf numFmtId="164" fontId="19" fillId="0" borderId="0" xfId="0" applyFont="1" applyBorder="1"/>
    <xf numFmtId="164" fontId="27" fillId="0" borderId="0" xfId="0" applyFont="1" applyFill="1" applyBorder="1" applyAlignment="1" applyProtection="1">
      <alignment horizontal="left" vertical="center"/>
    </xf>
    <xf numFmtId="3" fontId="19" fillId="0" borderId="0" xfId="0" applyNumberFormat="1" applyFont="1" applyBorder="1" applyAlignment="1">
      <alignment horizontal="center" vertical="center"/>
    </xf>
    <xf numFmtId="169" fontId="19" fillId="0" borderId="0" xfId="0" applyNumberFormat="1" applyFont="1" applyBorder="1" applyAlignment="1" applyProtection="1">
      <alignment horizontal="center" vertical="center"/>
      <protection locked="0"/>
    </xf>
    <xf numFmtId="1" fontId="24" fillId="0" borderId="5" xfId="0" applyNumberFormat="1" applyFont="1" applyFill="1" applyBorder="1" applyAlignment="1">
      <alignment horizontal="center" vertical="center" wrapText="1"/>
    </xf>
    <xf numFmtId="164" fontId="19" fillId="0" borderId="5" xfId="0" applyFont="1" applyFill="1" applyBorder="1" applyAlignment="1">
      <alignment horizontal="center" vertical="center"/>
    </xf>
    <xf numFmtId="164" fontId="19" fillId="0" borderId="5" xfId="0" applyFont="1" applyFill="1" applyBorder="1" applyAlignment="1">
      <alignment horizontal="left" vertical="center"/>
    </xf>
    <xf numFmtId="164" fontId="19" fillId="0" borderId="3" xfId="0" applyFont="1" applyFill="1" applyBorder="1" applyAlignment="1">
      <alignment horizontal="left" vertical="center"/>
    </xf>
    <xf numFmtId="164" fontId="24" fillId="0" borderId="3" xfId="0" applyFont="1" applyFill="1" applyBorder="1" applyAlignment="1" applyProtection="1">
      <alignment vertical="center"/>
    </xf>
    <xf numFmtId="164" fontId="19" fillId="0" borderId="3" xfId="0" applyFont="1" applyFill="1" applyBorder="1" applyAlignment="1">
      <alignment vertical="center"/>
    </xf>
    <xf numFmtId="164" fontId="24" fillId="0" borderId="20" xfId="0" applyFont="1" applyFill="1" applyBorder="1" applyAlignment="1" applyProtection="1">
      <alignment vertical="center"/>
    </xf>
    <xf numFmtId="3" fontId="19" fillId="0" borderId="5" xfId="0" applyNumberFormat="1" applyFont="1" applyFill="1" applyBorder="1" applyAlignment="1">
      <alignment horizontal="right" vertical="center"/>
    </xf>
    <xf numFmtId="169" fontId="19" fillId="0" borderId="5" xfId="0" applyNumberFormat="1" applyFont="1" applyFill="1" applyBorder="1" applyAlignment="1" applyProtection="1">
      <alignment horizontal="right" vertical="center"/>
      <protection locked="0"/>
    </xf>
    <xf numFmtId="1" fontId="24" fillId="0" borderId="3" xfId="0" applyNumberFormat="1" applyFont="1" applyFill="1" applyBorder="1" applyAlignment="1">
      <alignment horizontal="right" vertical="center" wrapText="1"/>
    </xf>
    <xf numFmtId="164" fontId="19" fillId="0" borderId="3" xfId="0" applyFont="1" applyFill="1" applyBorder="1" applyAlignment="1">
      <alignment horizontal="right" vertical="center"/>
    </xf>
    <xf numFmtId="3" fontId="19" fillId="0" borderId="3" xfId="0" applyNumberFormat="1" applyFont="1" applyFill="1" applyBorder="1" applyAlignment="1">
      <alignment horizontal="right" vertical="center"/>
    </xf>
    <xf numFmtId="169" fontId="19" fillId="0" borderId="3" xfId="0" applyNumberFormat="1" applyFont="1" applyFill="1" applyBorder="1" applyAlignment="1" applyProtection="1">
      <alignment horizontal="right" vertical="center"/>
      <protection locked="0"/>
    </xf>
    <xf numFmtId="3" fontId="19" fillId="0" borderId="20" xfId="0" applyNumberFormat="1" applyFont="1" applyFill="1" applyBorder="1" applyAlignment="1">
      <alignment horizontal="right" vertical="center"/>
    </xf>
    <xf numFmtId="169" fontId="19" fillId="0" borderId="20" xfId="0" applyNumberFormat="1" applyFont="1" applyFill="1" applyBorder="1" applyAlignment="1" applyProtection="1">
      <alignment horizontal="right" vertical="center"/>
      <protection locked="0"/>
    </xf>
    <xf numFmtId="164" fontId="19" fillId="0" borderId="0" xfId="0" applyFont="1" applyBorder="1" applyAlignment="1">
      <alignment horizontal="right" vertical="center"/>
    </xf>
    <xf numFmtId="164" fontId="21" fillId="0" borderId="0" xfId="0" applyFont="1" applyAlignment="1">
      <alignment vertical="center"/>
    </xf>
    <xf numFmtId="0" fontId="19" fillId="0" borderId="0" xfId="0" applyNumberFormat="1" applyFont="1" applyAlignment="1">
      <alignment vertical="center"/>
    </xf>
    <xf numFmtId="164" fontId="28" fillId="0" borderId="0" xfId="0" applyFont="1" applyBorder="1" applyAlignment="1">
      <alignment vertical="center"/>
    </xf>
    <xf numFmtId="3" fontId="24" fillId="0" borderId="0" xfId="0" applyNumberFormat="1" applyFont="1" applyFill="1" applyAlignment="1" applyProtection="1">
      <alignment horizontal="center" vertical="center"/>
    </xf>
    <xf numFmtId="3" fontId="24" fillId="0" borderId="0" xfId="0" applyNumberFormat="1" applyFont="1" applyFill="1" applyAlignment="1" applyProtection="1">
      <alignment horizontal="right" vertical="center"/>
    </xf>
    <xf numFmtId="168" fontId="19" fillId="0" borderId="3" xfId="0" applyNumberFormat="1" applyFont="1" applyFill="1" applyBorder="1" applyAlignment="1">
      <alignment horizontal="center" vertical="center"/>
    </xf>
    <xf numFmtId="168" fontId="19" fillId="0" borderId="5" xfId="0" applyNumberFormat="1" applyFont="1" applyFill="1" applyBorder="1" applyAlignment="1">
      <alignment horizontal="center" vertical="center"/>
    </xf>
    <xf numFmtId="168" fontId="19" fillId="0" borderId="2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vertical="center"/>
    </xf>
    <xf numFmtId="168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1" fontId="24" fillId="0" borderId="17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vertical="center"/>
    </xf>
    <xf numFmtId="0" fontId="19" fillId="0" borderId="3" xfId="0" applyNumberFormat="1" applyFont="1" applyFill="1" applyBorder="1" applyAlignment="1">
      <alignment horizontal="left" vertical="center"/>
    </xf>
    <xf numFmtId="0" fontId="19" fillId="0" borderId="20" xfId="0" applyNumberFormat="1" applyFont="1" applyFill="1" applyBorder="1" applyAlignment="1">
      <alignment vertical="center"/>
    </xf>
    <xf numFmtId="168" fontId="19" fillId="0" borderId="0" xfId="0" applyNumberFormat="1" applyFont="1"/>
    <xf numFmtId="164" fontId="19" fillId="0" borderId="17" xfId="0" applyFont="1" applyFill="1" applyBorder="1" applyAlignment="1">
      <alignment horizontal="left" vertical="center"/>
    </xf>
    <xf numFmtId="164" fontId="19" fillId="0" borderId="17" xfId="0" applyFont="1" applyFill="1" applyBorder="1" applyAlignment="1">
      <alignment horizontal="center" vertical="center" wrapText="1"/>
    </xf>
    <xf numFmtId="164" fontId="24" fillId="0" borderId="5" xfId="0" applyFont="1" applyFill="1" applyBorder="1" applyAlignment="1">
      <alignment horizontal="center" vertical="center" wrapText="1"/>
    </xf>
    <xf numFmtId="164" fontId="19" fillId="0" borderId="20" xfId="0" applyFont="1" applyFill="1" applyBorder="1" applyAlignment="1">
      <alignment vertical="center"/>
    </xf>
    <xf numFmtId="164" fontId="27" fillId="0" borderId="0" xfId="0" applyFont="1" applyFill="1" applyBorder="1" applyAlignment="1" applyProtection="1">
      <alignment horizontal="left" vertical="center"/>
    </xf>
    <xf numFmtId="164" fontId="17" fillId="0" borderId="0" xfId="0" applyFont="1" applyAlignment="1">
      <alignment horizontal="left" vertical="center"/>
    </xf>
    <xf numFmtId="164" fontId="17" fillId="0" borderId="0" xfId="0" applyFont="1" applyAlignment="1">
      <alignment vertical="center"/>
    </xf>
  </cellXfs>
  <cellStyles count="10">
    <cellStyle name="¬µrka" xfId="1" xr:uid="{00000000-0005-0000-0000-000000000000}"/>
    <cellStyle name="Celkem" xfId="2" builtinId="25" customBuiltin="1"/>
    <cellStyle name="Datum" xfId="3" xr:uid="{00000000-0005-0000-0000-000002000000}"/>
    <cellStyle name="M·na" xfId="4" xr:uid="{00000000-0005-0000-0000-000003000000}"/>
    <cellStyle name="Nadpis1" xfId="5" xr:uid="{00000000-0005-0000-0000-000004000000}"/>
    <cellStyle name="Nadpis2" xfId="6" xr:uid="{00000000-0005-0000-0000-000005000000}"/>
    <cellStyle name="Normal_1993" xfId="7" xr:uid="{00000000-0005-0000-0000-000006000000}"/>
    <cellStyle name="Normální" xfId="0" builtinId="0"/>
    <cellStyle name="normální_PODPORA" xfId="8" xr:uid="{00000000-0005-0000-0000-000008000000}"/>
    <cellStyle name="Pevní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 sz="11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PODÍL VÝDAJŮ NA SOCIÁLNÍ OCHRANU K HDP</a:t>
            </a:r>
          </a:p>
        </c:rich>
      </c:tx>
      <c:layout>
        <c:manualLayout>
          <c:xMode val="edge"/>
          <c:yMode val="edge"/>
          <c:x val="0.33921287974214465"/>
          <c:y val="3.341095578911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340655418305512E-2"/>
          <c:y val="0.11399201048275642"/>
          <c:w val="0.88319624424025989"/>
          <c:h val="0.76834058681033535"/>
        </c:manualLayout>
      </c:layout>
      <c:lineChart>
        <c:grouping val="standard"/>
        <c:varyColors val="0"/>
        <c:ser>
          <c:idx val="3"/>
          <c:order val="0"/>
          <c:tx>
            <c:strRef>
              <c:f>G_15_1_1!$F$4</c:f>
              <c:strCache>
                <c:ptCount val="1"/>
              </c:strCache>
            </c:strRef>
          </c:tx>
          <c:spPr>
            <a:ln w="38100"/>
          </c:spPr>
          <c:marker>
            <c:symbol val="diamond"/>
            <c:size val="8"/>
          </c:marker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9E-4583-9E11-4993204F5234}"/>
                </c:ext>
              </c:extLst>
            </c:dLbl>
            <c:dLbl>
              <c:idx val="1"/>
              <c:layout>
                <c:manualLayout>
                  <c:x val="-1.8867924528301886E-2"/>
                  <c:y val="3.093357232784926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9E-4583-9E11-4993204F5234}"/>
                </c:ext>
              </c:extLst>
            </c:dLbl>
            <c:dLbl>
              <c:idx val="2"/>
              <c:layout>
                <c:manualLayout>
                  <c:x val="-3.185616566821655E-2"/>
                  <c:y val="-2.51808394967321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059074301308708E-2"/>
                      <c:h val="4.1163458513057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89E-4583-9E11-4993204F5234}"/>
                </c:ext>
              </c:extLst>
            </c:dLbl>
            <c:dLbl>
              <c:idx val="3"/>
              <c:layout>
                <c:manualLayout>
                  <c:x val="-4.6078372358996013E-2"/>
                  <c:y val="1.652298082086607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9E-4583-9E11-4993204F5234}"/>
                </c:ext>
              </c:extLst>
            </c:dLbl>
            <c:dLbl>
              <c:idx val="4"/>
              <c:layout>
                <c:manualLayout>
                  <c:x val="-4.6441540168303756E-2"/>
                  <c:y val="2.075022169040260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9E-4583-9E11-4993204F5234}"/>
                </c:ext>
              </c:extLst>
            </c:dLbl>
            <c:dLbl>
              <c:idx val="5"/>
              <c:layout>
                <c:manualLayout>
                  <c:x val="-3.7411518601602849E-2"/>
                  <c:y val="2.953172789475752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 panose="020B0604020202020204" pitchFamily="34" charset="0"/>
                        <a:ea typeface="Times New Roman"/>
                        <a:cs typeface="Arial" panose="020B0604020202020204" pitchFamily="34" charset="0"/>
                      </a:defRPr>
                    </a:pPr>
                    <a:r>
                      <a:rPr lang="en-US" sz="10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18,7</a:t>
                    </a:r>
                  </a:p>
                </c:rich>
              </c:tx>
              <c:numFmt formatCode="#,##0.0" sourceLinked="0"/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241788663237023E-2"/>
                      <c:h val="6.988175036542282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3-C89E-4583-9E11-4993204F5234}"/>
                </c:ext>
              </c:extLst>
            </c:dLbl>
            <c:dLbl>
              <c:idx val="6"/>
              <c:layout>
                <c:manualLayout>
                  <c:x val="-3.1636983521389724E-2"/>
                  <c:y val="2.770435581576726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74483433960723E-2"/>
                      <c:h val="5.5326331553017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C89E-4583-9E11-4993204F5234}"/>
                </c:ext>
              </c:extLst>
            </c:dLbl>
            <c:dLbl>
              <c:idx val="7"/>
              <c:layout>
                <c:manualLayout>
                  <c:x val="-2.9341937927862109E-2"/>
                  <c:y val="3.38362589343901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575560786860401E-2"/>
                      <c:h val="4.5210027172654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C89E-4583-9E11-4993204F5234}"/>
                </c:ext>
              </c:extLst>
            </c:dLbl>
            <c:dLbl>
              <c:idx val="8"/>
              <c:layout>
                <c:manualLayout>
                  <c:x val="-3.1097134870719776E-2"/>
                  <c:y val="-2.646310432569974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89E-4583-9E11-4993204F5234}"/>
                </c:ext>
              </c:extLst>
            </c:dLbl>
            <c:dLbl>
              <c:idx val="9"/>
              <c:layout>
                <c:manualLayout>
                  <c:x val="-1.016760259690774E-2"/>
                  <c:y val="-2.242083169042413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218029350104823E-2"/>
                      <c:h val="5.09485094850948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767-4D00-B2F5-9D24BAB8E511}"/>
                </c:ext>
              </c:extLst>
            </c:dLbl>
            <c:dLbl>
              <c:idx val="10"/>
              <c:layout>
                <c:manualLayout>
                  <c:x val="-3.2413346716956046E-2"/>
                  <c:y val="-2.82603551208081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289018796772284E-2"/>
                      <c:h val="2.90238530502351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27B-4E2B-B975-91B3D44E9AFF}"/>
                </c:ext>
              </c:extLst>
            </c:dLbl>
            <c:dLbl>
              <c:idx val="11"/>
              <c:layout>
                <c:manualLayout>
                  <c:x val="-8.9074430295593525E-3"/>
                  <c:y val="-2.1536878374784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7260821840989618E-2"/>
                      <c:h val="3.78757501127336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5DD-4D03-9DB0-1A31EE325635}"/>
                </c:ext>
              </c:extLst>
            </c:dLbl>
            <c:dLbl>
              <c:idx val="12"/>
              <c:layout>
                <c:manualLayout>
                  <c:x val="-2.8984131579270534E-2"/>
                  <c:y val="2.32553643802188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Times New Roman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575560786860401E-2"/>
                      <c:h val="5.353903353668308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E8C-47AD-9718-483407FED108}"/>
                </c:ext>
              </c:extLst>
            </c:dLbl>
            <c:dLbl>
              <c:idx val="13"/>
              <c:layout>
                <c:manualLayout>
                  <c:x val="-4.3144779031290117E-2"/>
                  <c:y val="-1.7467251577630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26-4BF0-9EAF-0A4CB33B5E9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Times New Roman"/>
                    <a:cs typeface="Arial" panose="020B0604020202020204" pitchFamily="34" charset="0"/>
                  </a:defRPr>
                </a:pPr>
                <a:endParaRPr lang="cs-CZ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G_15_1_1!$B$5:$B$35</c15:sqref>
                  </c15:fullRef>
                </c:ext>
              </c:extLst>
              <c:f>G_15_1_1!$B$19:$B$35</c:f>
              <c:numCache>
                <c:formatCode>General_)</c:formatCod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G_15_1_1!$F$5:$F$32</c15:sqref>
                  </c15:fullRef>
                </c:ext>
              </c:extLst>
              <c:f>G_15_1_1!$F$19:$F$32</c:f>
              <c:numCache>
                <c:formatCode>General_)</c:formatCode>
                <c:ptCount val="14"/>
                <c:pt idx="0" formatCode="0.0">
                  <c:v>19.62</c:v>
                </c:pt>
                <c:pt idx="1">
                  <c:v>19.690000000000001</c:v>
                </c:pt>
                <c:pt idx="2">
                  <c:v>20.18</c:v>
                </c:pt>
                <c:pt idx="3" formatCode="0.0">
                  <c:v>19.82</c:v>
                </c:pt>
                <c:pt idx="4">
                  <c:v>19.37</c:v>
                </c:pt>
                <c:pt idx="5" formatCode="0.0">
                  <c:v>18.7</c:v>
                </c:pt>
                <c:pt idx="6" formatCode="0.0">
                  <c:v>18.579999999999998</c:v>
                </c:pt>
                <c:pt idx="7" formatCode="0.0">
                  <c:v>18.079999999999998</c:v>
                </c:pt>
                <c:pt idx="8" formatCode="0.0">
                  <c:v>18.239999999999998</c:v>
                </c:pt>
                <c:pt idx="9" formatCode="0.0">
                  <c:v>18.5</c:v>
                </c:pt>
                <c:pt idx="10" formatCode="0.0">
                  <c:v>21.51</c:v>
                </c:pt>
                <c:pt idx="11" formatCode="0.0">
                  <c:v>21.18</c:v>
                </c:pt>
                <c:pt idx="12" formatCode="0.0">
                  <c:v>19.940000000000001</c:v>
                </c:pt>
                <c:pt idx="13" formatCode="0.0">
                  <c:v>20.7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G_15_1_1!$F$5</c15:sqref>
                  <c15:dLbl>
                    <c:idx val="-1"/>
                    <c:layout>
                      <c:manualLayout>
                        <c:x val="-2.0964360587002098E-3"/>
                        <c:y val="0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672-4B59-A3D2-8DF81BACA303}"/>
                      </c:ext>
                    </c:extLst>
                  </c15:dLbl>
                </c15:categoryFilterException>
                <c15:categoryFilterException>
                  <c15:sqref>G_15_1_1!$F$6</c15:sqref>
                  <c15:dLbl>
                    <c:idx val="-1"/>
                    <c:layout>
                      <c:manualLayout>
                        <c:x val="-6.2101369734982703E-2"/>
                        <c:y val="-2.0232675771370764E-3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6.5458200531468252E-2"/>
                            <c:h val="5.9372866707291333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1-0672-4B59-A3D2-8DF81BACA303}"/>
                      </c:ext>
                    </c:extLst>
                  </c15:dLbl>
                </c15:categoryFilterException>
                <c15:categoryFilterException>
                  <c15:sqref>G_15_1_1!$F$7</c15:sqref>
                  <c15:dLbl>
                    <c:idx val="-1"/>
                    <c:layout>
                      <c:manualLayout>
                        <c:x val="1.2054987320166115E-3"/>
                        <c:y val="-6.0388961243274097E-3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3.3232624885206959E-2"/>
                            <c:h val="4.723326124446886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2-0672-4B59-A3D2-8DF81BACA303}"/>
                      </c:ext>
                    </c:extLst>
                  </c15:dLbl>
                </c15:categoryFilterException>
                <c15:categoryFilterException>
                  <c15:sqref>G_15_1_1!$F$8</c15:sqref>
                  <c15:dLbl>
                    <c:idx val="-1"/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l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2.9204427929424296E-2"/>
                            <c:h val="3.9140190935920569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3-0672-4B59-A3D2-8DF81BACA303}"/>
                      </c:ext>
                    </c:extLst>
                  </c15:dLbl>
                </c15:categoryFilterException>
                <c15:categoryFilterException>
                  <c15:sqref>G_15_1_1!$F$9</c15:sqref>
                  <c15:dLbl>
                    <c:idx val="-1"/>
                    <c:layout>
                      <c:manualLayout>
                        <c:x val="-2.4458420684835832E-2"/>
                        <c:y val="-2.8542261485606981E-2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0672-4B59-A3D2-8DF81BACA303}"/>
                      </c:ext>
                    </c:extLst>
                  </c15:dLbl>
                </c15:categoryFilterException>
                <c15:categoryFilterException>
                  <c15:sqref>G_15_1_1!$F$10</c15:sqref>
                  <c15:dLbl>
                    <c:idx val="-1"/>
                    <c:layout>
                      <c:manualLayout>
                        <c:x val="-2.7925026056407867E-2"/>
                        <c:y val="2.0418274726281285E-2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3974483433960723E-2"/>
                            <c:h val="4.3186726090194708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5-0672-4B59-A3D2-8DF81BACA303}"/>
                      </c:ext>
                    </c:extLst>
                  </c15:dLbl>
                </c15:categoryFilterException>
                <c15:categoryFilterException>
                  <c15:sqref>G_15_1_1!$F$11</c15:sqref>
                  <c15:dLbl>
                    <c:idx val="-1"/>
                    <c:layout>
                      <c:manualLayout>
                        <c:x val="-3.004891684136967E-2"/>
                        <c:y val="-2.8184281842818508E-2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0672-4B59-A3D2-8DF81BACA303}"/>
                      </c:ext>
                    </c:extLst>
                  </c15:dLbl>
                </c15:categoryFilterException>
                <c15:categoryFilterException>
                  <c15:sqref>G_15_1_1!$F$12</c15:sqref>
                  <c15:dLbl>
                    <c:idx val="-1"/>
                    <c:layout>
                      <c:manualLayout>
                        <c:x val="-2.0614954577218729E-2"/>
                        <c:y val="-2.8726287262872709E-2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40251572327044E-2"/>
                            <c:h val="4.4444444444444446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7-0672-4B59-A3D2-8DF81BACA303}"/>
                      </c:ext>
                    </c:extLst>
                  </c15:dLbl>
                </c15:categoryFilterException>
                <c15:categoryFilterException>
                  <c15:sqref>G_15_1_1!$F$13</c15:sqref>
                  <c15:dLbl>
                    <c:idx val="-1"/>
                    <c:layout>
                      <c:manualLayout>
                        <c:x val="-3.7476170801351058E-2"/>
                        <c:y val="2.3991347652474928E-2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5.0688145026931829E-2"/>
                            <c:h val="5.3303063975880104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8-0672-4B59-A3D2-8DF81BACA303}"/>
                      </c:ext>
                    </c:extLst>
                  </c15:dLbl>
                </c15:categoryFilterException>
                <c15:categoryFilterException>
                  <c15:sqref>G_15_1_1!$F$14</c15:sqref>
                  <c15:dLbl>
                    <c:idx val="-1"/>
                    <c:layout>
                      <c:manualLayout>
                        <c:x val="-2.306079664570241E-2"/>
                        <c:y val="-2.433561658451238E-2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0672-4B59-A3D2-8DF81BACA303}"/>
                      </c:ext>
                    </c:extLst>
                  </c15:dLbl>
                </c15:categoryFilterException>
                <c15:categoryFilterException>
                  <c15:sqref>G_15_1_1!$F$15</c15:sqref>
                  <c15:dLbl>
                    <c:idx val="-1"/>
                    <c:layout>
                      <c:manualLayout>
                        <c:x val="-3.0872270632245073E-2"/>
                        <c:y val="2.0377411093719506E-2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3.5639412997903561E-2"/>
                            <c:h val="4.87804878048780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A-0672-4B59-A3D2-8DF81BACA303}"/>
                      </c:ext>
                    </c:extLst>
                  </c15:dLbl>
                </c15:categoryFilterException>
                <c15:categoryFilterException>
                  <c15:sqref>G_15_1_1!$F$16</c15:sqref>
                  <c15:dLbl>
                    <c:idx val="-1"/>
                    <c:layout>
                      <c:manualLayout>
                        <c:x val="-3.1020076914244656E-2"/>
                        <c:y val="1.9891189625575866E-2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5.2030877345526048E-2"/>
                            <c:h val="4.3186726090194708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B-0672-4B59-A3D2-8DF81BACA303}"/>
                      </c:ext>
                    </c:extLst>
                  </c15:dLbl>
                </c15:categoryFilterException>
                <c15:categoryFilterException>
                  <c15:sqref>G_15_1_1!$F$17</c15:sqref>
                  <c15:dLbl>
                    <c:idx val="-1"/>
                    <c:layout>
                      <c:manualLayout>
                        <c:x val="-3.4940600978336828E-3"/>
                        <c:y val="-4.982523526022741E-3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0672-4B59-A3D2-8DF81BACA303}"/>
                      </c:ext>
                    </c:extLst>
                  </c15:dLbl>
                </c15:categoryFilterException>
                <c15:categoryFilterException>
                  <c15:sqref>G_15_1_1!$F$18</c15:sqref>
                  <c15:dLbl>
                    <c:idx val="-1"/>
                    <c:layout>
                      <c:manualLayout>
                        <c:x val="-3.1131936031809533E-2"/>
                        <c:y val="-2.9847498197778464E-2"/>
                      </c:manualLayout>
                    </c:layout>
                    <c:numFmt formatCode="#,##0.0" sourceLinked="0"/>
                    <c:spPr/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Arial" panose="020B0604020202020204" pitchFamily="34" charset="0"/>
                            <a:ea typeface="Times New Roman"/>
                            <a:cs typeface="Arial" panose="020B0604020202020204" pitchFamily="34" charset="0"/>
                          </a:defRPr>
                        </a:pPr>
                        <a:endParaRPr lang="cs-CZ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2627533193570932E-2"/>
                            <c:h val="2.9268292682926831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D-0672-4B59-A3D2-8DF81BACA30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7-C89E-4583-9E11-4993204F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133951"/>
        <c:axId val="1"/>
      </c:lineChart>
      <c:catAx>
        <c:axId val="2086133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cs-CZ" sz="1000" b="1">
                    <a:latin typeface="Arial" panose="020B0604020202020204" pitchFamily="34" charset="0"/>
                    <a:cs typeface="Arial" panose="020B0604020202020204" pitchFamily="34" charset="0"/>
                  </a:rPr>
                  <a:t>Rok</a:t>
                </a:r>
              </a:p>
            </c:rich>
          </c:tx>
          <c:layout>
            <c:manualLayout>
              <c:xMode val="edge"/>
              <c:yMode val="edge"/>
              <c:x val="0.4984360678173016"/>
              <c:y val="0.9474142427349288"/>
            </c:manualLayout>
          </c:layout>
          <c:overlay val="0"/>
        </c:title>
        <c:numFmt formatCode="General_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Arial" panose="020B0604020202020204" pitchFamily="34" charset="0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Podíl (v %)</a:t>
                </a:r>
              </a:p>
            </c:rich>
          </c:tx>
          <c:layout>
            <c:manualLayout>
              <c:xMode val="edge"/>
              <c:yMode val="edge"/>
              <c:x val="1.9301133750033825E-2"/>
              <c:y val="0.4374747593457195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cs-CZ"/>
          </a:p>
        </c:txPr>
        <c:crossAx val="2086133951"/>
        <c:crosses val="autoZero"/>
        <c:crossBetween val="between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cs-CZ"/>
    </a:p>
  </c:txPr>
  <c:printSettings>
    <c:headerFooter>
      <c:oddHeader>&amp;R&amp;"Times New Roman,Obyčejné"Graf č. 9.1.1</c:oddHeader>
    </c:headerFooter>
    <c:pageMargins b="0.78740157480314965" l="0.70866141732283472" r="0.70866141732283472" t="0.78740157480314965" header="0.31496062992125984" footer="0.31496062992125984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výdajů rozhodujících dávek státní sociální podpory v letech 1994 až 2001 </a:t>
            </a:r>
          </a:p>
        </c:rich>
      </c:tx>
      <c:layout>
        <c:manualLayout>
          <c:xMode val="edge"/>
          <c:yMode val="edge"/>
          <c:x val="0.1874999863012948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5317725752498E-2"/>
          <c:y val="6.2330623306233061E-2"/>
          <c:w val="0.92140468227424754"/>
          <c:h val="0.865853658536585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GR_TAB_01!$A$20</c:f>
              <c:strCache>
                <c:ptCount val="1"/>
                <c:pt idx="0">
                  <c:v> Přídavek na dítě (vč. výchovného)</c:v>
                </c:pt>
              </c:strCache>
            </c:strRef>
          </c:tx>
          <c:spPr>
            <a:solidFill>
              <a:srgbClr val="8080FF"/>
            </a:solidFill>
            <a:ln w="381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GR_TAB_01!$B$20:$I$20</c:f>
              <c:numCache>
                <c:formatCode>#\ ##0_);\(#\ ##0\)</c:formatCode>
                <c:ptCount val="8"/>
                <c:pt idx="0">
                  <c:v>12699.981</c:v>
                </c:pt>
                <c:pt idx="1">
                  <c:v>12769.688</c:v>
                </c:pt>
                <c:pt idx="2">
                  <c:v>12193.744000000001</c:v>
                </c:pt>
                <c:pt idx="3" formatCode="#,##0">
                  <c:v>12495.066000000001</c:v>
                </c:pt>
                <c:pt idx="4" formatCode="#,##0">
                  <c:v>11493</c:v>
                </c:pt>
                <c:pt idx="5" formatCode="#,##0">
                  <c:v>12474</c:v>
                </c:pt>
                <c:pt idx="6" formatCode="#,##0">
                  <c:v>12748</c:v>
                </c:pt>
                <c:pt idx="7" formatCode="#,##0">
                  <c:v>12799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5-48E3-A1EC-5E132563D51A}"/>
            </c:ext>
          </c:extLst>
        </c:ser>
        <c:ser>
          <c:idx val="1"/>
          <c:order val="1"/>
          <c:tx>
            <c:strRef>
              <c:f>GR_TAB_01!$A$21</c:f>
              <c:strCache>
                <c:ptCount val="1"/>
                <c:pt idx="0">
                  <c:v> Rodičovský příspěvek</c:v>
                </c:pt>
              </c:strCache>
            </c:strRef>
          </c:tx>
          <c:spPr>
            <a:solidFill>
              <a:srgbClr val="802060"/>
            </a:solidFill>
            <a:ln w="38100">
              <a:solidFill>
                <a:srgbClr val="FF00FF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GR_TAB_01!$B$21:$I$21</c:f>
              <c:numCache>
                <c:formatCode>#\ ##0_);\(#\ ##0\)</c:formatCode>
                <c:ptCount val="8"/>
                <c:pt idx="0">
                  <c:v>5170.973</c:v>
                </c:pt>
                <c:pt idx="1">
                  <c:v>5824.1080000000002</c:v>
                </c:pt>
                <c:pt idx="2">
                  <c:v>7357.25</c:v>
                </c:pt>
                <c:pt idx="3" formatCode="#,##0">
                  <c:v>7611.817</c:v>
                </c:pt>
                <c:pt idx="4" formatCode="#,##0">
                  <c:v>7780</c:v>
                </c:pt>
                <c:pt idx="5" formatCode="#,##0">
                  <c:v>7718</c:v>
                </c:pt>
                <c:pt idx="6" formatCode="#,##0">
                  <c:v>7691</c:v>
                </c:pt>
                <c:pt idx="7" formatCode="#,##0">
                  <c:v>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5-48E3-A1EC-5E132563D51A}"/>
            </c:ext>
          </c:extLst>
        </c:ser>
        <c:ser>
          <c:idx val="2"/>
          <c:order val="2"/>
          <c:tx>
            <c:strRef>
              <c:f>GR_TAB_01!$A$22</c:f>
              <c:strCache>
                <c:ptCount val="1"/>
                <c:pt idx="0">
                  <c:v> Sociální příplatek (vč. SVP dětem)</c:v>
                </c:pt>
              </c:strCache>
            </c:strRef>
          </c:tx>
          <c:spPr>
            <a:solidFill>
              <a:srgbClr val="FFFFC0"/>
            </a:solidFill>
            <a:ln w="381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GR_TAB_01!$B$22:$I$22</c:f>
              <c:numCache>
                <c:formatCode>#\ ##0_);\(#\ ##0\)</c:formatCode>
                <c:ptCount val="8"/>
                <c:pt idx="0">
                  <c:v>5013.6899999999996</c:v>
                </c:pt>
                <c:pt idx="1">
                  <c:v>6028.8419999999996</c:v>
                </c:pt>
                <c:pt idx="2">
                  <c:v>6243.5020000000004</c:v>
                </c:pt>
                <c:pt idx="3" formatCode="#,##0">
                  <c:v>6223.799</c:v>
                </c:pt>
                <c:pt idx="4" formatCode="#,##0">
                  <c:v>6273</c:v>
                </c:pt>
                <c:pt idx="5" formatCode="#,##0">
                  <c:v>6251</c:v>
                </c:pt>
                <c:pt idx="6" formatCode="#,##0">
                  <c:v>6199</c:v>
                </c:pt>
                <c:pt idx="7" formatCode="#,##0">
                  <c:v>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E5-48E3-A1EC-5E132563D51A}"/>
            </c:ext>
          </c:extLst>
        </c:ser>
        <c:ser>
          <c:idx val="3"/>
          <c:order val="3"/>
          <c:tx>
            <c:strRef>
              <c:f>GR_TAB_01!$A$23</c:f>
              <c:strCache>
                <c:ptCount val="1"/>
                <c:pt idx="0">
                  <c:v> Příspěvek na bydlení</c:v>
                </c:pt>
              </c:strCache>
            </c:strRef>
          </c:tx>
          <c:spPr>
            <a:solidFill>
              <a:srgbClr val="A0E0E0"/>
            </a:solidFill>
            <a:ln w="381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GR_TAB_01!$B$23:$I$23</c:f>
              <c:numCache>
                <c:formatCode>#\ ##0_);\(#\ ##0\)</c:formatCode>
                <c:ptCount val="8"/>
                <c:pt idx="2">
                  <c:v>677.04200000000003</c:v>
                </c:pt>
                <c:pt idx="3" formatCode="#,##0">
                  <c:v>812.58100000000002</c:v>
                </c:pt>
                <c:pt idx="4" formatCode="#,##0">
                  <c:v>1367</c:v>
                </c:pt>
                <c:pt idx="5" formatCode="#,##0">
                  <c:v>2084</c:v>
                </c:pt>
                <c:pt idx="6" formatCode="#,##0">
                  <c:v>2518</c:v>
                </c:pt>
                <c:pt idx="7" formatCode="#,##0">
                  <c:v>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E5-48E3-A1EC-5E132563D51A}"/>
            </c:ext>
          </c:extLst>
        </c:ser>
        <c:ser>
          <c:idx val="4"/>
          <c:order val="4"/>
          <c:tx>
            <c:strRef>
              <c:f>GR_TAB_01!$A$24</c:f>
              <c:strCache>
                <c:ptCount val="1"/>
                <c:pt idx="0">
                  <c:v> Příspěvek na dopravu</c:v>
                </c:pt>
              </c:strCache>
            </c:strRef>
          </c:tx>
          <c:spPr>
            <a:solidFill>
              <a:srgbClr val="600080"/>
            </a:solidFill>
            <a:ln w="38100">
              <a:solidFill>
                <a:srgbClr val="800080"/>
              </a:solidFill>
              <a:prstDash val="solid"/>
            </a:ln>
          </c:spPr>
          <c:invertIfNegative val="0"/>
          <c:cat>
            <c:strRef>
              <c:f>GR_TAB_01!$B$19:$I$19</c:f>
              <c:strCache>
                <c:ptCount val="8"/>
                <c:pt idx="0">
                  <c:v>1994 </c:v>
                </c:pt>
                <c:pt idx="1">
                  <c:v>1995 </c:v>
                </c:pt>
                <c:pt idx="2">
                  <c:v>1996 </c:v>
                </c:pt>
                <c:pt idx="3">
                  <c:v>1997 </c:v>
                </c:pt>
                <c:pt idx="4">
                  <c:v>1998 </c:v>
                </c:pt>
                <c:pt idx="5">
                  <c:v>1999 </c:v>
                </c:pt>
                <c:pt idx="6">
                  <c:v>2000</c:v>
                </c:pt>
                <c:pt idx="7">
                  <c:v>2001</c:v>
                </c:pt>
              </c:strCache>
            </c:strRef>
          </c:cat>
          <c:val>
            <c:numRef>
              <c:f>GR_TAB_01!$B$24:$I$24</c:f>
              <c:numCache>
                <c:formatCode>#\ ##0_);\(#\ ##0\)</c:formatCode>
                <c:ptCount val="8"/>
                <c:pt idx="2">
                  <c:v>838.84100000000001</c:v>
                </c:pt>
                <c:pt idx="3" formatCode="#,##0">
                  <c:v>937.74900000000002</c:v>
                </c:pt>
                <c:pt idx="4" formatCode="#,##0">
                  <c:v>947</c:v>
                </c:pt>
                <c:pt idx="5" formatCode="#,##0">
                  <c:v>994</c:v>
                </c:pt>
                <c:pt idx="6" formatCode="#,##0">
                  <c:v>1045</c:v>
                </c:pt>
                <c:pt idx="7" formatCode="#,##0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E5-48E3-A1EC-5E132563D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148751"/>
        <c:axId val="1"/>
      </c:barChart>
      <c:catAx>
        <c:axId val="20861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v mil. Kč</a:t>
                </a:r>
              </a:p>
            </c:rich>
          </c:tx>
          <c:layout>
            <c:manualLayout>
              <c:xMode val="edge"/>
              <c:yMode val="edge"/>
              <c:x val="0"/>
              <c:y val="0.45286195644463356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);\(#\ 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086148751"/>
        <c:crosses val="autoZero"/>
        <c:crossBetween val="between"/>
        <c:majorUnit val="3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16492693110647E-2"/>
          <c:y val="7.2635135135135129E-2"/>
          <c:w val="0.55532359081419624"/>
          <c:h val="9.62837837837837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75" workbookViewId="0"/>
  </sheetViews>
  <pageMargins left="0.78740157499999996" right="0.78740157499999996" top="0.984251969" bottom="0.984251969" header="0.4921259845" footer="0.4921259845"/>
  <pageSetup paperSize="9" orientation="landscape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161926</xdr:rowOff>
    </xdr:from>
    <xdr:to>
      <xdr:col>11</xdr:col>
      <xdr:colOff>9524</xdr:colOff>
      <xdr:row>32</xdr:row>
      <xdr:rowOff>123825</xdr:rowOff>
    </xdr:to>
    <xdr:graphicFrame macro="">
      <xdr:nvGraphicFramePr>
        <xdr:cNvPr id="5354" name="Graf 1">
          <a:extLst>
            <a:ext uri="{FF2B5EF4-FFF2-40B4-BE49-F238E27FC236}">
              <a16:creationId xmlns:a16="http://schemas.microsoft.com/office/drawing/2014/main" id="{42472A73-D023-4655-8AC0-32607060B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0.90083</cdr:x>
      <cdr:y>0.02385</cdr:y>
    </cdr:from>
    <cdr:to>
      <cdr:x>1</cdr:x>
      <cdr:y>0.16692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8763000" y="1524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24950" cy="563880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6176B6E-52AB-46B0-8F3B-9D8DEB3CE6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36"/>
  <sheetViews>
    <sheetView showGridLines="0" tabSelected="1" zoomScaleNormal="100" zoomScaleSheetLayoutView="100" workbookViewId="0">
      <selection activeCell="A4" sqref="A4:A5"/>
    </sheetView>
  </sheetViews>
  <sheetFormatPr defaultColWidth="9.796875" defaultRowHeight="12.75" x14ac:dyDescent="0.2"/>
  <cols>
    <col min="1" max="1" width="29.19921875" style="96" customWidth="1"/>
    <col min="2" max="13" width="7.69921875" style="88" customWidth="1"/>
    <col min="14" max="14" width="7.69921875" style="90" customWidth="1"/>
    <col min="15" max="15" width="7.69921875" style="88" customWidth="1"/>
    <col min="16" max="16384" width="9.796875" style="88"/>
  </cols>
  <sheetData>
    <row r="1" spans="1:15" ht="15" customHeight="1" x14ac:dyDescent="0.2">
      <c r="A1" s="87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1"/>
      <c r="O1" s="91" t="s">
        <v>41</v>
      </c>
    </row>
    <row r="2" spans="1:15" ht="30" customHeight="1" x14ac:dyDescent="0.2">
      <c r="A2" s="97" t="s">
        <v>42</v>
      </c>
    </row>
    <row r="3" spans="1:15" ht="15" customHeight="1" x14ac:dyDescent="0.2">
      <c r="A3" s="93"/>
    </row>
    <row r="4" spans="1:15" ht="15" customHeight="1" x14ac:dyDescent="0.2">
      <c r="A4" s="133"/>
      <c r="B4" s="134" t="s">
        <v>18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5" ht="15" customHeight="1" x14ac:dyDescent="0.2">
      <c r="A5" s="133"/>
      <c r="B5" s="100">
        <v>2010</v>
      </c>
      <c r="C5" s="101">
        <v>2011</v>
      </c>
      <c r="D5" s="101">
        <v>2012</v>
      </c>
      <c r="E5" s="101">
        <v>2013</v>
      </c>
      <c r="F5" s="101">
        <v>2014</v>
      </c>
      <c r="G5" s="101">
        <v>2015</v>
      </c>
      <c r="H5" s="101">
        <v>2016</v>
      </c>
      <c r="I5" s="101">
        <v>2017</v>
      </c>
      <c r="J5" s="101">
        <v>2018</v>
      </c>
      <c r="K5" s="101">
        <v>2019</v>
      </c>
      <c r="L5" s="101">
        <v>2020</v>
      </c>
      <c r="M5" s="101">
        <v>2021</v>
      </c>
      <c r="N5" s="101">
        <v>2022</v>
      </c>
      <c r="O5" s="101">
        <v>2023</v>
      </c>
    </row>
    <row r="6" spans="1:15" ht="15" customHeight="1" x14ac:dyDescent="0.2">
      <c r="A6" s="102" t="s">
        <v>46</v>
      </c>
      <c r="B6" s="107">
        <v>766423</v>
      </c>
      <c r="C6" s="107">
        <v>782130</v>
      </c>
      <c r="D6" s="107">
        <v>806819</v>
      </c>
      <c r="E6" s="107">
        <v>801909</v>
      </c>
      <c r="F6" s="107">
        <v>823310</v>
      </c>
      <c r="G6" s="107">
        <v>845759</v>
      </c>
      <c r="H6" s="107">
        <v>872730</v>
      </c>
      <c r="I6" s="107">
        <v>909274</v>
      </c>
      <c r="J6" s="108">
        <v>969069.79035000014</v>
      </c>
      <c r="K6" s="108">
        <v>1056856.9545199999</v>
      </c>
      <c r="L6" s="108">
        <v>1218928.8612566004</v>
      </c>
      <c r="M6" s="108">
        <v>1296754.78928186</v>
      </c>
      <c r="N6" s="108">
        <v>1365319.985661</v>
      </c>
      <c r="O6" s="108">
        <v>1540093.0314720001</v>
      </c>
    </row>
    <row r="7" spans="1:15" ht="15" customHeight="1" x14ac:dyDescent="0.2">
      <c r="A7" s="103" t="s">
        <v>25</v>
      </c>
      <c r="B7" s="109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15" ht="15" customHeight="1" x14ac:dyDescent="0.2">
      <c r="A8" s="104" t="s">
        <v>26</v>
      </c>
      <c r="B8" s="111">
        <v>239185</v>
      </c>
      <c r="C8" s="111">
        <v>241461</v>
      </c>
      <c r="D8" s="111">
        <v>245410</v>
      </c>
      <c r="E8" s="111">
        <v>244390</v>
      </c>
      <c r="F8" s="111">
        <v>258317</v>
      </c>
      <c r="G8" s="111">
        <v>268119</v>
      </c>
      <c r="H8" s="111">
        <v>283086</v>
      </c>
      <c r="I8" s="111">
        <v>297457</v>
      </c>
      <c r="J8" s="111">
        <v>323377.51891665661</v>
      </c>
      <c r="K8" s="112">
        <v>356559.30197361502</v>
      </c>
      <c r="L8" s="111">
        <v>419639.43822760344</v>
      </c>
      <c r="M8" s="112">
        <v>459423.08415319899</v>
      </c>
      <c r="N8" s="112">
        <v>473952.94920133398</v>
      </c>
      <c r="O8" s="112">
        <v>507685.29259141866</v>
      </c>
    </row>
    <row r="9" spans="1:15" ht="15" customHeight="1" x14ac:dyDescent="0.2">
      <c r="A9" s="105" t="s">
        <v>27</v>
      </c>
      <c r="B9" s="111">
        <v>57710</v>
      </c>
      <c r="C9" s="111">
        <v>57509</v>
      </c>
      <c r="D9" s="111">
        <v>55624</v>
      </c>
      <c r="E9" s="111">
        <v>54848</v>
      </c>
      <c r="F9" s="111">
        <v>54331</v>
      </c>
      <c r="G9" s="111">
        <v>55834</v>
      </c>
      <c r="H9" s="111">
        <v>56289</v>
      </c>
      <c r="I9" s="111">
        <v>57961</v>
      </c>
      <c r="J9" s="111">
        <v>60401.994851799733</v>
      </c>
      <c r="K9" s="112">
        <v>65291.906625658899</v>
      </c>
      <c r="L9" s="111">
        <v>72020.270672037281</v>
      </c>
      <c r="M9" s="112">
        <v>73457.823847329957</v>
      </c>
      <c r="N9" s="112">
        <v>80784.126770425501</v>
      </c>
      <c r="O9" s="112">
        <v>90391.861870021705</v>
      </c>
    </row>
    <row r="10" spans="1:15" ht="15" customHeight="1" x14ac:dyDescent="0.2">
      <c r="A10" s="105" t="s">
        <v>28</v>
      </c>
      <c r="B10" s="111">
        <v>321475</v>
      </c>
      <c r="C10" s="111">
        <v>340972</v>
      </c>
      <c r="D10" s="111">
        <v>358033</v>
      </c>
      <c r="E10" s="111">
        <v>352051</v>
      </c>
      <c r="F10" s="111">
        <v>360486</v>
      </c>
      <c r="G10" s="111">
        <v>371288</v>
      </c>
      <c r="H10" s="111">
        <v>381663</v>
      </c>
      <c r="I10" s="111">
        <v>399707</v>
      </c>
      <c r="J10" s="111">
        <v>422176.83817325794</v>
      </c>
      <c r="K10" s="112">
        <v>468187.70329769503</v>
      </c>
      <c r="L10" s="111">
        <v>518487.58769843524</v>
      </c>
      <c r="M10" s="112">
        <v>533912.26476894948</v>
      </c>
      <c r="N10" s="112">
        <v>596216.37549364101</v>
      </c>
      <c r="O10" s="112">
        <v>717308.38029274705</v>
      </c>
    </row>
    <row r="11" spans="1:15" ht="15" customHeight="1" x14ac:dyDescent="0.2">
      <c r="A11" s="105" t="s">
        <v>29</v>
      </c>
      <c r="B11" s="111">
        <v>27824</v>
      </c>
      <c r="C11" s="111">
        <v>28575</v>
      </c>
      <c r="D11" s="111">
        <v>28696</v>
      </c>
      <c r="E11" s="111">
        <v>28719</v>
      </c>
      <c r="F11" s="111">
        <v>28523</v>
      </c>
      <c r="G11" s="111">
        <v>29003</v>
      </c>
      <c r="H11" s="111">
        <v>28687</v>
      </c>
      <c r="I11" s="111">
        <v>29418</v>
      </c>
      <c r="J11" s="111">
        <v>30231.319081543665</v>
      </c>
      <c r="K11" s="112">
        <v>31259.572920725899</v>
      </c>
      <c r="L11" s="111">
        <v>33794.676231959304</v>
      </c>
      <c r="M11" s="112">
        <v>36545.636170079473</v>
      </c>
      <c r="N11" s="112">
        <v>39843.25329103</v>
      </c>
      <c r="O11" s="112">
        <v>44471.192693811463</v>
      </c>
    </row>
    <row r="12" spans="1:15" ht="15" customHeight="1" x14ac:dyDescent="0.2">
      <c r="A12" s="105" t="s">
        <v>30</v>
      </c>
      <c r="B12" s="111">
        <v>76342</v>
      </c>
      <c r="C12" s="111">
        <v>70499</v>
      </c>
      <c r="D12" s="111">
        <v>72463</v>
      </c>
      <c r="E12" s="111">
        <v>72156</v>
      </c>
      <c r="F12" s="111">
        <v>71132</v>
      </c>
      <c r="G12" s="111">
        <v>73708</v>
      </c>
      <c r="H12" s="111">
        <v>76157</v>
      </c>
      <c r="I12" s="111">
        <v>80125</v>
      </c>
      <c r="J12" s="111">
        <v>89503.857000000004</v>
      </c>
      <c r="K12" s="112">
        <v>94609.051000000007</v>
      </c>
      <c r="L12" s="111">
        <v>106527.27900000001</v>
      </c>
      <c r="M12" s="112">
        <v>108138.86100084</v>
      </c>
      <c r="N12" s="112">
        <v>115692.98171599999</v>
      </c>
      <c r="O12" s="112">
        <v>111118.34899999999</v>
      </c>
    </row>
    <row r="13" spans="1:15" ht="15" customHeight="1" x14ac:dyDescent="0.2">
      <c r="A13" s="105" t="s">
        <v>31</v>
      </c>
      <c r="B13" s="111">
        <v>31020</v>
      </c>
      <c r="C13" s="111">
        <v>27291</v>
      </c>
      <c r="D13" s="111">
        <v>25987</v>
      </c>
      <c r="E13" s="111">
        <v>26774</v>
      </c>
      <c r="F13" s="111">
        <v>24807</v>
      </c>
      <c r="G13" s="111">
        <v>22714</v>
      </c>
      <c r="H13" s="111">
        <v>22661</v>
      </c>
      <c r="I13" s="111">
        <v>23135</v>
      </c>
      <c r="J13" s="111">
        <v>23889.502326742124</v>
      </c>
      <c r="K13" s="112">
        <v>22734.0287023046</v>
      </c>
      <c r="L13" s="111">
        <v>50032.159426564845</v>
      </c>
      <c r="M13" s="112">
        <v>66136.680229335063</v>
      </c>
      <c r="N13" s="112">
        <v>27297.512507568499</v>
      </c>
      <c r="O13" s="112">
        <v>26941.179024001089</v>
      </c>
    </row>
    <row r="14" spans="1:15" ht="15" customHeight="1" x14ac:dyDescent="0.2">
      <c r="A14" s="105" t="s">
        <v>32</v>
      </c>
      <c r="B14" s="111">
        <v>4307</v>
      </c>
      <c r="C14" s="111">
        <v>5589</v>
      </c>
      <c r="D14" s="111">
        <v>7501</v>
      </c>
      <c r="E14" s="111">
        <v>10310</v>
      </c>
      <c r="F14" s="111">
        <v>12203</v>
      </c>
      <c r="G14" s="111">
        <v>12409</v>
      </c>
      <c r="H14" s="111">
        <v>12259</v>
      </c>
      <c r="I14" s="111">
        <v>11131</v>
      </c>
      <c r="J14" s="111">
        <v>9675.384</v>
      </c>
      <c r="K14" s="112">
        <v>8746.6360000000004</v>
      </c>
      <c r="L14" s="111">
        <v>8660.3140000000003</v>
      </c>
      <c r="M14" s="112">
        <v>8407.1689725899996</v>
      </c>
      <c r="N14" s="112">
        <v>10448.253000000001</v>
      </c>
      <c r="O14" s="112">
        <v>19651.511999999999</v>
      </c>
    </row>
    <row r="15" spans="1:15" ht="15" customHeight="1" x14ac:dyDescent="0.2">
      <c r="A15" s="106" t="s">
        <v>33</v>
      </c>
      <c r="B15" s="113">
        <v>8560</v>
      </c>
      <c r="C15" s="113">
        <v>10234</v>
      </c>
      <c r="D15" s="113">
        <v>13106</v>
      </c>
      <c r="E15" s="113">
        <v>12661</v>
      </c>
      <c r="F15" s="113">
        <v>13512</v>
      </c>
      <c r="G15" s="113">
        <v>12684</v>
      </c>
      <c r="H15" s="113">
        <v>11928</v>
      </c>
      <c r="I15" s="113">
        <v>10338</v>
      </c>
      <c r="J15" s="113">
        <v>9813.3760000000002</v>
      </c>
      <c r="K15" s="114">
        <v>9468.7540000000008</v>
      </c>
      <c r="L15" s="113">
        <v>9767.1360000000004</v>
      </c>
      <c r="M15" s="114">
        <v>10733.274489537129</v>
      </c>
      <c r="N15" s="114">
        <v>21084.533681000001</v>
      </c>
      <c r="O15" s="114">
        <v>22525.264000000003</v>
      </c>
    </row>
    <row r="16" spans="1:15" ht="14.25" customHeight="1" x14ac:dyDescent="0.2">
      <c r="A16" s="94"/>
      <c r="B16" s="98"/>
      <c r="C16" s="98"/>
      <c r="D16" s="98"/>
      <c r="E16" s="98"/>
      <c r="F16" s="98"/>
      <c r="G16" s="98"/>
      <c r="H16" s="98"/>
      <c r="I16" s="98"/>
      <c r="J16" s="98"/>
      <c r="K16" s="99"/>
      <c r="L16" s="98"/>
      <c r="M16" s="99"/>
      <c r="N16" s="99"/>
    </row>
    <row r="17" spans="1:14" ht="15" customHeight="1" x14ac:dyDescent="0.2">
      <c r="A17" s="83" t="s">
        <v>20</v>
      </c>
      <c r="N17" s="88"/>
    </row>
    <row r="18" spans="1:14" ht="15" customHeight="1" x14ac:dyDescent="0.2">
      <c r="A18" s="83"/>
    </row>
    <row r="19" spans="1:14" ht="15" customHeight="1" x14ac:dyDescent="0.2">
      <c r="A19" s="83" t="s">
        <v>44</v>
      </c>
    </row>
    <row r="20" spans="1:14" ht="15" customHeight="1" x14ac:dyDescent="0.2">
      <c r="A20" s="85"/>
    </row>
    <row r="21" spans="1:14" ht="15" customHeight="1" x14ac:dyDescent="0.2">
      <c r="A21" s="86"/>
    </row>
    <row r="22" spans="1:14" ht="15" customHeight="1" x14ac:dyDescent="0.2">
      <c r="A22" s="95"/>
    </row>
    <row r="23" spans="1:14" ht="15" customHeight="1" x14ac:dyDescent="0.2">
      <c r="A23" s="88"/>
    </row>
    <row r="24" spans="1:14" ht="15" customHeight="1" x14ac:dyDescent="0.2">
      <c r="A24" s="88"/>
    </row>
    <row r="25" spans="1:14" ht="15" customHeight="1" x14ac:dyDescent="0.2">
      <c r="A25" s="88"/>
    </row>
    <row r="26" spans="1:14" ht="15" customHeight="1" x14ac:dyDescent="0.2">
      <c r="A26" s="88"/>
    </row>
    <row r="27" spans="1:14" ht="15" customHeight="1" x14ac:dyDescent="0.2">
      <c r="A27" s="88"/>
    </row>
    <row r="28" spans="1:14" ht="15" customHeight="1" x14ac:dyDescent="0.2">
      <c r="A28" s="88"/>
    </row>
    <row r="29" spans="1:14" ht="15" customHeight="1" x14ac:dyDescent="0.2">
      <c r="A29" s="88"/>
    </row>
    <row r="30" spans="1:14" ht="15" customHeight="1" x14ac:dyDescent="0.2">
      <c r="A30" s="88"/>
    </row>
    <row r="31" spans="1:14" ht="15" customHeight="1" x14ac:dyDescent="0.2">
      <c r="A31" s="88"/>
    </row>
    <row r="32" spans="1:14" ht="15" customHeight="1" x14ac:dyDescent="0.2">
      <c r="A32" s="88"/>
    </row>
    <row r="33" spans="1:1" ht="15" customHeight="1" x14ac:dyDescent="0.2">
      <c r="A33" s="88"/>
    </row>
    <row r="34" spans="1:1" ht="15" customHeight="1" x14ac:dyDescent="0.2">
      <c r="A34" s="88"/>
    </row>
    <row r="35" spans="1:1" ht="15" customHeight="1" x14ac:dyDescent="0.2">
      <c r="A35" s="88"/>
    </row>
    <row r="36" spans="1:1" ht="15" customHeight="1" x14ac:dyDescent="0.2">
      <c r="A36" s="88"/>
    </row>
    <row r="37" spans="1:1" ht="15" customHeight="1" x14ac:dyDescent="0.2">
      <c r="A37" s="88"/>
    </row>
    <row r="38" spans="1:1" ht="15" customHeight="1" x14ac:dyDescent="0.2">
      <c r="A38" s="88"/>
    </row>
    <row r="39" spans="1:1" ht="15" customHeight="1" x14ac:dyDescent="0.2">
      <c r="A39" s="88"/>
    </row>
    <row r="40" spans="1:1" ht="15" customHeight="1" x14ac:dyDescent="0.2">
      <c r="A40" s="88"/>
    </row>
    <row r="41" spans="1:1" ht="15" customHeight="1" x14ac:dyDescent="0.2">
      <c r="A41" s="88"/>
    </row>
    <row r="42" spans="1:1" ht="15" customHeight="1" x14ac:dyDescent="0.2">
      <c r="A42" s="88"/>
    </row>
    <row r="43" spans="1:1" ht="15" customHeight="1" x14ac:dyDescent="0.2">
      <c r="A43" s="88"/>
    </row>
    <row r="44" spans="1:1" ht="15" customHeight="1" x14ac:dyDescent="0.2">
      <c r="A44" s="88"/>
    </row>
    <row r="45" spans="1:1" ht="15" customHeight="1" x14ac:dyDescent="0.2">
      <c r="A45" s="88"/>
    </row>
    <row r="46" spans="1:1" ht="15" customHeight="1" x14ac:dyDescent="0.2">
      <c r="A46" s="88"/>
    </row>
    <row r="47" spans="1:1" ht="15" customHeight="1" x14ac:dyDescent="0.2">
      <c r="A47" s="88"/>
    </row>
    <row r="48" spans="1:1" ht="15" customHeight="1" x14ac:dyDescent="0.2">
      <c r="A48" s="88"/>
    </row>
    <row r="49" spans="1:1" ht="15" customHeight="1" x14ac:dyDescent="0.2">
      <c r="A49" s="88"/>
    </row>
    <row r="50" spans="1:1" ht="15" customHeight="1" x14ac:dyDescent="0.2">
      <c r="A50" s="88"/>
    </row>
    <row r="51" spans="1:1" ht="15" customHeight="1" x14ac:dyDescent="0.2">
      <c r="A51" s="88"/>
    </row>
    <row r="52" spans="1:1" ht="15" customHeight="1" x14ac:dyDescent="0.2">
      <c r="A52" s="88"/>
    </row>
    <row r="53" spans="1:1" ht="15" customHeight="1" x14ac:dyDescent="0.2">
      <c r="A53" s="88"/>
    </row>
    <row r="54" spans="1:1" ht="15" customHeight="1" x14ac:dyDescent="0.2">
      <c r="A54" s="88"/>
    </row>
    <row r="55" spans="1:1" ht="15" customHeight="1" x14ac:dyDescent="0.2">
      <c r="A55" s="88"/>
    </row>
    <row r="56" spans="1:1" ht="15" customHeight="1" x14ac:dyDescent="0.2">
      <c r="A56" s="88"/>
    </row>
    <row r="57" spans="1:1" ht="15" customHeight="1" x14ac:dyDescent="0.2">
      <c r="A57" s="88"/>
    </row>
    <row r="58" spans="1:1" ht="15" customHeight="1" x14ac:dyDescent="0.2">
      <c r="A58" s="88"/>
    </row>
    <row r="59" spans="1:1" ht="15" customHeight="1" x14ac:dyDescent="0.2">
      <c r="A59" s="88"/>
    </row>
    <row r="60" spans="1:1" ht="15" customHeight="1" x14ac:dyDescent="0.2">
      <c r="A60" s="88"/>
    </row>
    <row r="61" spans="1:1" ht="15" customHeight="1" x14ac:dyDescent="0.2">
      <c r="A61" s="88"/>
    </row>
    <row r="62" spans="1:1" ht="15" customHeight="1" x14ac:dyDescent="0.2">
      <c r="A62" s="88"/>
    </row>
    <row r="63" spans="1:1" ht="15" customHeight="1" x14ac:dyDescent="0.2">
      <c r="A63" s="88"/>
    </row>
    <row r="64" spans="1:1" ht="15" customHeight="1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  <row r="207" spans="1:1" x14ac:dyDescent="0.2">
      <c r="A207" s="88"/>
    </row>
    <row r="208" spans="1:1" x14ac:dyDescent="0.2">
      <c r="A208" s="88"/>
    </row>
    <row r="209" spans="1:1" x14ac:dyDescent="0.2">
      <c r="A209" s="88"/>
    </row>
    <row r="210" spans="1:1" x14ac:dyDescent="0.2">
      <c r="A210" s="88"/>
    </row>
    <row r="211" spans="1:1" x14ac:dyDescent="0.2">
      <c r="A211" s="88"/>
    </row>
    <row r="212" spans="1:1" x14ac:dyDescent="0.2">
      <c r="A212" s="88"/>
    </row>
    <row r="213" spans="1:1" x14ac:dyDescent="0.2">
      <c r="A213" s="88"/>
    </row>
    <row r="214" spans="1:1" x14ac:dyDescent="0.2">
      <c r="A214" s="88"/>
    </row>
    <row r="215" spans="1:1" x14ac:dyDescent="0.2">
      <c r="A215" s="88"/>
    </row>
    <row r="216" spans="1:1" x14ac:dyDescent="0.2">
      <c r="A216" s="88"/>
    </row>
    <row r="217" spans="1:1" x14ac:dyDescent="0.2">
      <c r="A217" s="88"/>
    </row>
    <row r="218" spans="1:1" x14ac:dyDescent="0.2">
      <c r="A218" s="88"/>
    </row>
    <row r="219" spans="1:1" x14ac:dyDescent="0.2">
      <c r="A219" s="88"/>
    </row>
    <row r="220" spans="1:1" x14ac:dyDescent="0.2">
      <c r="A220" s="88"/>
    </row>
    <row r="221" spans="1:1" x14ac:dyDescent="0.2">
      <c r="A221" s="88"/>
    </row>
    <row r="222" spans="1:1" x14ac:dyDescent="0.2">
      <c r="A222" s="88"/>
    </row>
    <row r="223" spans="1:1" x14ac:dyDescent="0.2">
      <c r="A223" s="88"/>
    </row>
    <row r="224" spans="1:1" x14ac:dyDescent="0.2">
      <c r="A224" s="88"/>
    </row>
    <row r="225" spans="1:1" x14ac:dyDescent="0.2">
      <c r="A225" s="88"/>
    </row>
    <row r="226" spans="1:1" x14ac:dyDescent="0.2">
      <c r="A226" s="88"/>
    </row>
    <row r="227" spans="1:1" x14ac:dyDescent="0.2">
      <c r="A227" s="88"/>
    </row>
    <row r="228" spans="1:1" x14ac:dyDescent="0.2">
      <c r="A228" s="88"/>
    </row>
    <row r="229" spans="1:1" x14ac:dyDescent="0.2">
      <c r="A229" s="88"/>
    </row>
    <row r="230" spans="1:1" x14ac:dyDescent="0.2">
      <c r="A230" s="88"/>
    </row>
    <row r="231" spans="1:1" x14ac:dyDescent="0.2">
      <c r="A231" s="88"/>
    </row>
    <row r="232" spans="1:1" x14ac:dyDescent="0.2">
      <c r="A232" s="88"/>
    </row>
    <row r="233" spans="1:1" x14ac:dyDescent="0.2">
      <c r="A233" s="88"/>
    </row>
    <row r="234" spans="1:1" x14ac:dyDescent="0.2">
      <c r="A234" s="88"/>
    </row>
    <row r="235" spans="1:1" x14ac:dyDescent="0.2">
      <c r="A235" s="88"/>
    </row>
    <row r="236" spans="1:1" x14ac:dyDescent="0.2">
      <c r="A236" s="88"/>
    </row>
    <row r="237" spans="1:1" x14ac:dyDescent="0.2">
      <c r="A237" s="88"/>
    </row>
    <row r="238" spans="1:1" x14ac:dyDescent="0.2">
      <c r="A238" s="88"/>
    </row>
    <row r="239" spans="1:1" x14ac:dyDescent="0.2">
      <c r="A239" s="88"/>
    </row>
    <row r="240" spans="1:1" x14ac:dyDescent="0.2">
      <c r="A240" s="88"/>
    </row>
    <row r="241" spans="1:1" x14ac:dyDescent="0.2">
      <c r="A241" s="88"/>
    </row>
    <row r="242" spans="1:1" x14ac:dyDescent="0.2">
      <c r="A242" s="88"/>
    </row>
    <row r="243" spans="1:1" x14ac:dyDescent="0.2">
      <c r="A243" s="88"/>
    </row>
    <row r="244" spans="1:1" x14ac:dyDescent="0.2">
      <c r="A244" s="88"/>
    </row>
    <row r="245" spans="1:1" x14ac:dyDescent="0.2">
      <c r="A245" s="88"/>
    </row>
    <row r="246" spans="1:1" x14ac:dyDescent="0.2">
      <c r="A246" s="88"/>
    </row>
    <row r="247" spans="1:1" x14ac:dyDescent="0.2">
      <c r="A247" s="88"/>
    </row>
    <row r="248" spans="1:1" x14ac:dyDescent="0.2">
      <c r="A248" s="88"/>
    </row>
    <row r="249" spans="1:1" x14ac:dyDescent="0.2">
      <c r="A249" s="88"/>
    </row>
    <row r="250" spans="1:1" x14ac:dyDescent="0.2">
      <c r="A250" s="88"/>
    </row>
    <row r="251" spans="1:1" x14ac:dyDescent="0.2">
      <c r="A251" s="88"/>
    </row>
    <row r="252" spans="1:1" x14ac:dyDescent="0.2">
      <c r="A252" s="88"/>
    </row>
    <row r="253" spans="1:1" x14ac:dyDescent="0.2">
      <c r="A253" s="88"/>
    </row>
    <row r="254" spans="1:1" x14ac:dyDescent="0.2">
      <c r="A254" s="88"/>
    </row>
    <row r="255" spans="1:1" x14ac:dyDescent="0.2">
      <c r="A255" s="88"/>
    </row>
    <row r="256" spans="1:1" x14ac:dyDescent="0.2">
      <c r="A256" s="88"/>
    </row>
    <row r="257" spans="1:1" x14ac:dyDescent="0.2">
      <c r="A257" s="88"/>
    </row>
    <row r="258" spans="1:1" x14ac:dyDescent="0.2">
      <c r="A258" s="88"/>
    </row>
    <row r="259" spans="1:1" x14ac:dyDescent="0.2">
      <c r="A259" s="88"/>
    </row>
    <row r="260" spans="1:1" x14ac:dyDescent="0.2">
      <c r="A260" s="88"/>
    </row>
    <row r="261" spans="1:1" x14ac:dyDescent="0.2">
      <c r="A261" s="88"/>
    </row>
    <row r="262" spans="1:1" x14ac:dyDescent="0.2">
      <c r="A262" s="88"/>
    </row>
    <row r="263" spans="1:1" x14ac:dyDescent="0.2">
      <c r="A263" s="88"/>
    </row>
    <row r="264" spans="1:1" x14ac:dyDescent="0.2">
      <c r="A264" s="88"/>
    </row>
    <row r="265" spans="1:1" x14ac:dyDescent="0.2">
      <c r="A265" s="88"/>
    </row>
    <row r="266" spans="1:1" x14ac:dyDescent="0.2">
      <c r="A266" s="88"/>
    </row>
    <row r="267" spans="1:1" x14ac:dyDescent="0.2">
      <c r="A267" s="88"/>
    </row>
    <row r="268" spans="1:1" x14ac:dyDescent="0.2">
      <c r="A268" s="88"/>
    </row>
    <row r="269" spans="1:1" x14ac:dyDescent="0.2">
      <c r="A269" s="88"/>
    </row>
    <row r="270" spans="1:1" x14ac:dyDescent="0.2">
      <c r="A270" s="88"/>
    </row>
    <row r="271" spans="1:1" x14ac:dyDescent="0.2">
      <c r="A271" s="88"/>
    </row>
    <row r="272" spans="1:1" x14ac:dyDescent="0.2">
      <c r="A272" s="88"/>
    </row>
    <row r="273" spans="1:1" x14ac:dyDescent="0.2">
      <c r="A273" s="88"/>
    </row>
    <row r="274" spans="1:1" x14ac:dyDescent="0.2">
      <c r="A274" s="88"/>
    </row>
    <row r="275" spans="1:1" x14ac:dyDescent="0.2">
      <c r="A275" s="88"/>
    </row>
    <row r="276" spans="1:1" x14ac:dyDescent="0.2">
      <c r="A276" s="88"/>
    </row>
    <row r="277" spans="1:1" x14ac:dyDescent="0.2">
      <c r="A277" s="88"/>
    </row>
    <row r="278" spans="1:1" x14ac:dyDescent="0.2">
      <c r="A278" s="88"/>
    </row>
    <row r="279" spans="1:1" x14ac:dyDescent="0.2">
      <c r="A279" s="88"/>
    </row>
    <row r="280" spans="1:1" x14ac:dyDescent="0.2">
      <c r="A280" s="88"/>
    </row>
    <row r="281" spans="1:1" x14ac:dyDescent="0.2">
      <c r="A281" s="88"/>
    </row>
    <row r="282" spans="1:1" x14ac:dyDescent="0.2">
      <c r="A282" s="88"/>
    </row>
    <row r="283" spans="1:1" x14ac:dyDescent="0.2">
      <c r="A283" s="88"/>
    </row>
    <row r="284" spans="1:1" x14ac:dyDescent="0.2">
      <c r="A284" s="88"/>
    </row>
    <row r="285" spans="1:1" x14ac:dyDescent="0.2">
      <c r="A285" s="88"/>
    </row>
    <row r="286" spans="1:1" x14ac:dyDescent="0.2">
      <c r="A286" s="88"/>
    </row>
    <row r="287" spans="1:1" x14ac:dyDescent="0.2">
      <c r="A287" s="88"/>
    </row>
    <row r="288" spans="1:1" x14ac:dyDescent="0.2">
      <c r="A288" s="88"/>
    </row>
    <row r="289" spans="1:1" x14ac:dyDescent="0.2">
      <c r="A289" s="88"/>
    </row>
    <row r="290" spans="1:1" x14ac:dyDescent="0.2">
      <c r="A290" s="88"/>
    </row>
    <row r="291" spans="1:1" x14ac:dyDescent="0.2">
      <c r="A291" s="88"/>
    </row>
    <row r="292" spans="1:1" x14ac:dyDescent="0.2">
      <c r="A292" s="88"/>
    </row>
    <row r="293" spans="1:1" x14ac:dyDescent="0.2">
      <c r="A293" s="88"/>
    </row>
    <row r="294" spans="1:1" x14ac:dyDescent="0.2">
      <c r="A294" s="88"/>
    </row>
    <row r="295" spans="1:1" x14ac:dyDescent="0.2">
      <c r="A295" s="88"/>
    </row>
    <row r="296" spans="1:1" x14ac:dyDescent="0.2">
      <c r="A296" s="88"/>
    </row>
    <row r="297" spans="1:1" x14ac:dyDescent="0.2">
      <c r="A297" s="88"/>
    </row>
    <row r="298" spans="1:1" x14ac:dyDescent="0.2">
      <c r="A298" s="88"/>
    </row>
    <row r="299" spans="1:1" x14ac:dyDescent="0.2">
      <c r="A299" s="88"/>
    </row>
    <row r="300" spans="1:1" x14ac:dyDescent="0.2">
      <c r="A300" s="88"/>
    </row>
    <row r="301" spans="1:1" x14ac:dyDescent="0.2">
      <c r="A301" s="88"/>
    </row>
    <row r="302" spans="1:1" x14ac:dyDescent="0.2">
      <c r="A302" s="88"/>
    </row>
    <row r="303" spans="1:1" x14ac:dyDescent="0.2">
      <c r="A303" s="88"/>
    </row>
    <row r="304" spans="1:1" x14ac:dyDescent="0.2">
      <c r="A304" s="88"/>
    </row>
    <row r="305" spans="1:1" x14ac:dyDescent="0.2">
      <c r="A305" s="88"/>
    </row>
    <row r="306" spans="1:1" x14ac:dyDescent="0.2">
      <c r="A306" s="88"/>
    </row>
    <row r="307" spans="1:1" x14ac:dyDescent="0.2">
      <c r="A307" s="88"/>
    </row>
    <row r="308" spans="1:1" x14ac:dyDescent="0.2">
      <c r="A308" s="88"/>
    </row>
    <row r="309" spans="1:1" x14ac:dyDescent="0.2">
      <c r="A309" s="88"/>
    </row>
    <row r="310" spans="1:1" x14ac:dyDescent="0.2">
      <c r="A310" s="88"/>
    </row>
    <row r="311" spans="1:1" x14ac:dyDescent="0.2">
      <c r="A311" s="88"/>
    </row>
    <row r="312" spans="1:1" x14ac:dyDescent="0.2">
      <c r="A312" s="88"/>
    </row>
    <row r="313" spans="1:1" x14ac:dyDescent="0.2">
      <c r="A313" s="88"/>
    </row>
    <row r="314" spans="1:1" x14ac:dyDescent="0.2">
      <c r="A314" s="88"/>
    </row>
    <row r="315" spans="1:1" x14ac:dyDescent="0.2">
      <c r="A315" s="88"/>
    </row>
    <row r="316" spans="1:1" x14ac:dyDescent="0.2">
      <c r="A316" s="88"/>
    </row>
    <row r="317" spans="1:1" x14ac:dyDescent="0.2">
      <c r="A317" s="88"/>
    </row>
    <row r="318" spans="1:1" x14ac:dyDescent="0.2">
      <c r="A318" s="88"/>
    </row>
    <row r="319" spans="1:1" x14ac:dyDescent="0.2">
      <c r="A319" s="88"/>
    </row>
    <row r="320" spans="1:1" x14ac:dyDescent="0.2">
      <c r="A320" s="88"/>
    </row>
    <row r="321" spans="1:1" x14ac:dyDescent="0.2">
      <c r="A321" s="88"/>
    </row>
    <row r="322" spans="1:1" x14ac:dyDescent="0.2">
      <c r="A322" s="88"/>
    </row>
    <row r="323" spans="1:1" x14ac:dyDescent="0.2">
      <c r="A323" s="88"/>
    </row>
    <row r="324" spans="1:1" x14ac:dyDescent="0.2">
      <c r="A324" s="88"/>
    </row>
    <row r="325" spans="1:1" x14ac:dyDescent="0.2">
      <c r="A325" s="88"/>
    </row>
    <row r="326" spans="1:1" x14ac:dyDescent="0.2">
      <c r="A326" s="88"/>
    </row>
    <row r="327" spans="1:1" x14ac:dyDescent="0.2">
      <c r="A327" s="88"/>
    </row>
    <row r="328" spans="1:1" x14ac:dyDescent="0.2">
      <c r="A328" s="88"/>
    </row>
    <row r="329" spans="1:1" x14ac:dyDescent="0.2">
      <c r="A329" s="88"/>
    </row>
    <row r="330" spans="1:1" x14ac:dyDescent="0.2">
      <c r="A330" s="88"/>
    </row>
    <row r="331" spans="1:1" x14ac:dyDescent="0.2">
      <c r="A331" s="88"/>
    </row>
    <row r="332" spans="1:1" x14ac:dyDescent="0.2">
      <c r="A332" s="88"/>
    </row>
    <row r="333" spans="1:1" x14ac:dyDescent="0.2">
      <c r="A333" s="88"/>
    </row>
    <row r="334" spans="1:1" x14ac:dyDescent="0.2">
      <c r="A334" s="88"/>
    </row>
    <row r="335" spans="1:1" x14ac:dyDescent="0.2">
      <c r="A335" s="88"/>
    </row>
    <row r="336" spans="1:1" x14ac:dyDescent="0.2">
      <c r="A336" s="88"/>
    </row>
    <row r="337" spans="1:1" x14ac:dyDescent="0.2">
      <c r="A337" s="88"/>
    </row>
    <row r="338" spans="1:1" x14ac:dyDescent="0.2">
      <c r="A338" s="88"/>
    </row>
    <row r="339" spans="1:1" x14ac:dyDescent="0.2">
      <c r="A339" s="88"/>
    </row>
    <row r="340" spans="1:1" x14ac:dyDescent="0.2">
      <c r="A340" s="88"/>
    </row>
    <row r="341" spans="1:1" x14ac:dyDescent="0.2">
      <c r="A341" s="88"/>
    </row>
    <row r="342" spans="1:1" x14ac:dyDescent="0.2">
      <c r="A342" s="88"/>
    </row>
    <row r="343" spans="1:1" x14ac:dyDescent="0.2">
      <c r="A343" s="88"/>
    </row>
    <row r="344" spans="1:1" x14ac:dyDescent="0.2">
      <c r="A344" s="88"/>
    </row>
    <row r="345" spans="1:1" x14ac:dyDescent="0.2">
      <c r="A345" s="88"/>
    </row>
    <row r="346" spans="1:1" x14ac:dyDescent="0.2">
      <c r="A346" s="88"/>
    </row>
    <row r="347" spans="1:1" x14ac:dyDescent="0.2">
      <c r="A347" s="88"/>
    </row>
    <row r="348" spans="1:1" x14ac:dyDescent="0.2">
      <c r="A348" s="88"/>
    </row>
    <row r="349" spans="1:1" x14ac:dyDescent="0.2">
      <c r="A349" s="88"/>
    </row>
    <row r="350" spans="1:1" x14ac:dyDescent="0.2">
      <c r="A350" s="88"/>
    </row>
    <row r="351" spans="1:1" x14ac:dyDescent="0.2">
      <c r="A351" s="88"/>
    </row>
    <row r="352" spans="1:1" x14ac:dyDescent="0.2">
      <c r="A352" s="88"/>
    </row>
    <row r="353" spans="1:1" x14ac:dyDescent="0.2">
      <c r="A353" s="88"/>
    </row>
    <row r="354" spans="1:1" x14ac:dyDescent="0.2">
      <c r="A354" s="88"/>
    </row>
    <row r="355" spans="1:1" x14ac:dyDescent="0.2">
      <c r="A355" s="88"/>
    </row>
    <row r="356" spans="1:1" x14ac:dyDescent="0.2">
      <c r="A356" s="88"/>
    </row>
    <row r="357" spans="1:1" x14ac:dyDescent="0.2">
      <c r="A357" s="88"/>
    </row>
    <row r="358" spans="1:1" x14ac:dyDescent="0.2">
      <c r="A358" s="88"/>
    </row>
    <row r="359" spans="1:1" x14ac:dyDescent="0.2">
      <c r="A359" s="88"/>
    </row>
    <row r="360" spans="1:1" x14ac:dyDescent="0.2">
      <c r="A360" s="88"/>
    </row>
    <row r="361" spans="1:1" x14ac:dyDescent="0.2">
      <c r="A361" s="88"/>
    </row>
    <row r="362" spans="1:1" x14ac:dyDescent="0.2">
      <c r="A362" s="88"/>
    </row>
    <row r="363" spans="1:1" x14ac:dyDescent="0.2">
      <c r="A363" s="88"/>
    </row>
    <row r="364" spans="1:1" x14ac:dyDescent="0.2">
      <c r="A364" s="88"/>
    </row>
    <row r="365" spans="1:1" x14ac:dyDescent="0.2">
      <c r="A365" s="88"/>
    </row>
    <row r="366" spans="1:1" x14ac:dyDescent="0.2">
      <c r="A366" s="88"/>
    </row>
    <row r="367" spans="1:1" x14ac:dyDescent="0.2">
      <c r="A367" s="88"/>
    </row>
    <row r="368" spans="1:1" x14ac:dyDescent="0.2">
      <c r="A368" s="88"/>
    </row>
    <row r="369" spans="1:1" x14ac:dyDescent="0.2">
      <c r="A369" s="88"/>
    </row>
    <row r="370" spans="1:1" x14ac:dyDescent="0.2">
      <c r="A370" s="88"/>
    </row>
    <row r="371" spans="1:1" x14ac:dyDescent="0.2">
      <c r="A371" s="88"/>
    </row>
    <row r="372" spans="1:1" x14ac:dyDescent="0.2">
      <c r="A372" s="88"/>
    </row>
    <row r="373" spans="1:1" x14ac:dyDescent="0.2">
      <c r="A373" s="88"/>
    </row>
    <row r="374" spans="1:1" x14ac:dyDescent="0.2">
      <c r="A374" s="88"/>
    </row>
    <row r="375" spans="1:1" x14ac:dyDescent="0.2">
      <c r="A375" s="88"/>
    </row>
    <row r="376" spans="1:1" x14ac:dyDescent="0.2">
      <c r="A376" s="88"/>
    </row>
    <row r="377" spans="1:1" x14ac:dyDescent="0.2">
      <c r="A377" s="88"/>
    </row>
    <row r="378" spans="1:1" x14ac:dyDescent="0.2">
      <c r="A378" s="88"/>
    </row>
    <row r="379" spans="1:1" x14ac:dyDescent="0.2">
      <c r="A379" s="88"/>
    </row>
    <row r="380" spans="1:1" x14ac:dyDescent="0.2">
      <c r="A380" s="88"/>
    </row>
    <row r="381" spans="1:1" x14ac:dyDescent="0.2">
      <c r="A381" s="88"/>
    </row>
    <row r="382" spans="1:1" x14ac:dyDescent="0.2">
      <c r="A382" s="88"/>
    </row>
    <row r="383" spans="1:1" x14ac:dyDescent="0.2">
      <c r="A383" s="88"/>
    </row>
    <row r="384" spans="1:1" x14ac:dyDescent="0.2">
      <c r="A384" s="88"/>
    </row>
    <row r="385" spans="1:1" x14ac:dyDescent="0.2">
      <c r="A385" s="88"/>
    </row>
    <row r="386" spans="1:1" x14ac:dyDescent="0.2">
      <c r="A386" s="88"/>
    </row>
    <row r="387" spans="1:1" x14ac:dyDescent="0.2">
      <c r="A387" s="88"/>
    </row>
    <row r="388" spans="1:1" x14ac:dyDescent="0.2">
      <c r="A388" s="88"/>
    </row>
    <row r="389" spans="1:1" x14ac:dyDescent="0.2">
      <c r="A389" s="88"/>
    </row>
    <row r="390" spans="1:1" x14ac:dyDescent="0.2">
      <c r="A390" s="88"/>
    </row>
    <row r="391" spans="1:1" x14ac:dyDescent="0.2">
      <c r="A391" s="88"/>
    </row>
    <row r="392" spans="1:1" x14ac:dyDescent="0.2">
      <c r="A392" s="88"/>
    </row>
    <row r="393" spans="1:1" x14ac:dyDescent="0.2">
      <c r="A393" s="88"/>
    </row>
    <row r="394" spans="1:1" x14ac:dyDescent="0.2">
      <c r="A394" s="88"/>
    </row>
    <row r="395" spans="1:1" x14ac:dyDescent="0.2">
      <c r="A395" s="88"/>
    </row>
    <row r="396" spans="1:1" x14ac:dyDescent="0.2">
      <c r="A396" s="88"/>
    </row>
    <row r="397" spans="1:1" x14ac:dyDescent="0.2">
      <c r="A397" s="88"/>
    </row>
    <row r="398" spans="1:1" x14ac:dyDescent="0.2">
      <c r="A398" s="88"/>
    </row>
    <row r="399" spans="1:1" x14ac:dyDescent="0.2">
      <c r="A399" s="88"/>
    </row>
    <row r="400" spans="1:1" x14ac:dyDescent="0.2">
      <c r="A400" s="88"/>
    </row>
    <row r="401" spans="1:1" x14ac:dyDescent="0.2">
      <c r="A401" s="88"/>
    </row>
    <row r="402" spans="1:1" x14ac:dyDescent="0.2">
      <c r="A402" s="88"/>
    </row>
    <row r="403" spans="1:1" x14ac:dyDescent="0.2">
      <c r="A403" s="88"/>
    </row>
    <row r="404" spans="1:1" x14ac:dyDescent="0.2">
      <c r="A404" s="88"/>
    </row>
    <row r="405" spans="1:1" x14ac:dyDescent="0.2">
      <c r="A405" s="88"/>
    </row>
    <row r="406" spans="1:1" x14ac:dyDescent="0.2">
      <c r="A406" s="88"/>
    </row>
    <row r="407" spans="1:1" x14ac:dyDescent="0.2">
      <c r="A407" s="88"/>
    </row>
    <row r="408" spans="1:1" x14ac:dyDescent="0.2">
      <c r="A408" s="88"/>
    </row>
    <row r="409" spans="1:1" x14ac:dyDescent="0.2">
      <c r="A409" s="88"/>
    </row>
    <row r="410" spans="1:1" x14ac:dyDescent="0.2">
      <c r="A410" s="88"/>
    </row>
    <row r="411" spans="1:1" x14ac:dyDescent="0.2">
      <c r="A411" s="88"/>
    </row>
    <row r="412" spans="1:1" x14ac:dyDescent="0.2">
      <c r="A412" s="88"/>
    </row>
    <row r="413" spans="1:1" x14ac:dyDescent="0.2">
      <c r="A413" s="88"/>
    </row>
    <row r="414" spans="1:1" x14ac:dyDescent="0.2">
      <c r="A414" s="88"/>
    </row>
    <row r="415" spans="1:1" x14ac:dyDescent="0.2">
      <c r="A415" s="88"/>
    </row>
    <row r="416" spans="1:1" x14ac:dyDescent="0.2">
      <c r="A416" s="88"/>
    </row>
    <row r="417" spans="1:1" x14ac:dyDescent="0.2">
      <c r="A417" s="88"/>
    </row>
    <row r="418" spans="1:1" x14ac:dyDescent="0.2">
      <c r="A418" s="88"/>
    </row>
    <row r="419" spans="1:1" x14ac:dyDescent="0.2">
      <c r="A419" s="88"/>
    </row>
    <row r="420" spans="1:1" x14ac:dyDescent="0.2">
      <c r="A420" s="88"/>
    </row>
    <row r="421" spans="1:1" x14ac:dyDescent="0.2">
      <c r="A421" s="88"/>
    </row>
    <row r="422" spans="1:1" x14ac:dyDescent="0.2">
      <c r="A422" s="88"/>
    </row>
    <row r="423" spans="1:1" x14ac:dyDescent="0.2">
      <c r="A423" s="88"/>
    </row>
    <row r="424" spans="1:1" x14ac:dyDescent="0.2">
      <c r="A424" s="88"/>
    </row>
    <row r="425" spans="1:1" x14ac:dyDescent="0.2">
      <c r="A425" s="88"/>
    </row>
    <row r="426" spans="1:1" x14ac:dyDescent="0.2">
      <c r="A426" s="88"/>
    </row>
    <row r="427" spans="1:1" x14ac:dyDescent="0.2">
      <c r="A427" s="88"/>
    </row>
    <row r="428" spans="1:1" x14ac:dyDescent="0.2">
      <c r="A428" s="88"/>
    </row>
    <row r="429" spans="1:1" x14ac:dyDescent="0.2">
      <c r="A429" s="88"/>
    </row>
    <row r="430" spans="1:1" x14ac:dyDescent="0.2">
      <c r="A430" s="88"/>
    </row>
    <row r="431" spans="1:1" x14ac:dyDescent="0.2">
      <c r="A431" s="88"/>
    </row>
    <row r="432" spans="1:1" x14ac:dyDescent="0.2">
      <c r="A432" s="88"/>
    </row>
    <row r="433" spans="1:1" x14ac:dyDescent="0.2">
      <c r="A433" s="88"/>
    </row>
    <row r="434" spans="1:1" x14ac:dyDescent="0.2">
      <c r="A434" s="88"/>
    </row>
    <row r="435" spans="1:1" x14ac:dyDescent="0.2">
      <c r="A435" s="88"/>
    </row>
    <row r="436" spans="1:1" x14ac:dyDescent="0.2">
      <c r="A436" s="88"/>
    </row>
    <row r="437" spans="1:1" x14ac:dyDescent="0.2">
      <c r="A437" s="88"/>
    </row>
    <row r="438" spans="1:1" x14ac:dyDescent="0.2">
      <c r="A438" s="88"/>
    </row>
    <row r="439" spans="1:1" x14ac:dyDescent="0.2">
      <c r="A439" s="88"/>
    </row>
    <row r="440" spans="1:1" x14ac:dyDescent="0.2">
      <c r="A440" s="88"/>
    </row>
    <row r="441" spans="1:1" x14ac:dyDescent="0.2">
      <c r="A441" s="88"/>
    </row>
    <row r="442" spans="1:1" x14ac:dyDescent="0.2">
      <c r="A442" s="88"/>
    </row>
    <row r="443" spans="1:1" x14ac:dyDescent="0.2">
      <c r="A443" s="88"/>
    </row>
    <row r="444" spans="1:1" x14ac:dyDescent="0.2">
      <c r="A444" s="88"/>
    </row>
    <row r="445" spans="1:1" x14ac:dyDescent="0.2">
      <c r="A445" s="88"/>
    </row>
    <row r="446" spans="1:1" x14ac:dyDescent="0.2">
      <c r="A446" s="88"/>
    </row>
    <row r="447" spans="1:1" x14ac:dyDescent="0.2">
      <c r="A447" s="88"/>
    </row>
    <row r="448" spans="1:1" x14ac:dyDescent="0.2">
      <c r="A448" s="88"/>
    </row>
    <row r="449" spans="1:1" x14ac:dyDescent="0.2">
      <c r="A449" s="88"/>
    </row>
    <row r="450" spans="1:1" x14ac:dyDescent="0.2">
      <c r="A450" s="88"/>
    </row>
    <row r="451" spans="1:1" x14ac:dyDescent="0.2">
      <c r="A451" s="88"/>
    </row>
    <row r="452" spans="1:1" x14ac:dyDescent="0.2">
      <c r="A452" s="88"/>
    </row>
    <row r="453" spans="1:1" x14ac:dyDescent="0.2">
      <c r="A453" s="88"/>
    </row>
    <row r="454" spans="1:1" x14ac:dyDescent="0.2">
      <c r="A454" s="88"/>
    </row>
    <row r="455" spans="1:1" x14ac:dyDescent="0.2">
      <c r="A455" s="88"/>
    </row>
    <row r="456" spans="1:1" x14ac:dyDescent="0.2">
      <c r="A456" s="88"/>
    </row>
    <row r="457" spans="1:1" x14ac:dyDescent="0.2">
      <c r="A457" s="88"/>
    </row>
    <row r="458" spans="1:1" x14ac:dyDescent="0.2">
      <c r="A458" s="88"/>
    </row>
    <row r="459" spans="1:1" x14ac:dyDescent="0.2">
      <c r="A459" s="88"/>
    </row>
    <row r="460" spans="1:1" x14ac:dyDescent="0.2">
      <c r="A460" s="88"/>
    </row>
    <row r="461" spans="1:1" x14ac:dyDescent="0.2">
      <c r="A461" s="88"/>
    </row>
    <row r="462" spans="1:1" x14ac:dyDescent="0.2">
      <c r="A462" s="88"/>
    </row>
    <row r="463" spans="1:1" x14ac:dyDescent="0.2">
      <c r="A463" s="88"/>
    </row>
    <row r="464" spans="1:1" x14ac:dyDescent="0.2">
      <c r="A464" s="88"/>
    </row>
    <row r="465" spans="1:1" x14ac:dyDescent="0.2">
      <c r="A465" s="88"/>
    </row>
    <row r="466" spans="1:1" x14ac:dyDescent="0.2">
      <c r="A466" s="88"/>
    </row>
    <row r="467" spans="1:1" x14ac:dyDescent="0.2">
      <c r="A467" s="88"/>
    </row>
    <row r="468" spans="1:1" x14ac:dyDescent="0.2">
      <c r="A468" s="88"/>
    </row>
    <row r="469" spans="1:1" x14ac:dyDescent="0.2">
      <c r="A469" s="88"/>
    </row>
    <row r="470" spans="1:1" x14ac:dyDescent="0.2">
      <c r="A470" s="88"/>
    </row>
    <row r="471" spans="1:1" x14ac:dyDescent="0.2">
      <c r="A471" s="88"/>
    </row>
    <row r="472" spans="1:1" x14ac:dyDescent="0.2">
      <c r="A472" s="88"/>
    </row>
    <row r="473" spans="1:1" x14ac:dyDescent="0.2">
      <c r="A473" s="88"/>
    </row>
    <row r="474" spans="1:1" x14ac:dyDescent="0.2">
      <c r="A474" s="88"/>
    </row>
    <row r="475" spans="1:1" x14ac:dyDescent="0.2">
      <c r="A475" s="88"/>
    </row>
    <row r="476" spans="1:1" x14ac:dyDescent="0.2">
      <c r="A476" s="88"/>
    </row>
    <row r="477" spans="1:1" x14ac:dyDescent="0.2">
      <c r="A477" s="88"/>
    </row>
    <row r="478" spans="1:1" x14ac:dyDescent="0.2">
      <c r="A478" s="88"/>
    </row>
    <row r="479" spans="1:1" x14ac:dyDescent="0.2">
      <c r="A479" s="88"/>
    </row>
    <row r="480" spans="1:1" x14ac:dyDescent="0.2">
      <c r="A480" s="88"/>
    </row>
    <row r="481" spans="1:1" x14ac:dyDescent="0.2">
      <c r="A481" s="88"/>
    </row>
    <row r="482" spans="1:1" x14ac:dyDescent="0.2">
      <c r="A482" s="88"/>
    </row>
    <row r="483" spans="1:1" x14ac:dyDescent="0.2">
      <c r="A483" s="88"/>
    </row>
    <row r="484" spans="1:1" x14ac:dyDescent="0.2">
      <c r="A484" s="88"/>
    </row>
    <row r="485" spans="1:1" x14ac:dyDescent="0.2">
      <c r="A485" s="88"/>
    </row>
    <row r="486" spans="1:1" x14ac:dyDescent="0.2">
      <c r="A486" s="88"/>
    </row>
    <row r="487" spans="1:1" x14ac:dyDescent="0.2">
      <c r="A487" s="88"/>
    </row>
    <row r="488" spans="1:1" x14ac:dyDescent="0.2">
      <c r="A488" s="88"/>
    </row>
    <row r="489" spans="1:1" x14ac:dyDescent="0.2">
      <c r="A489" s="88"/>
    </row>
    <row r="490" spans="1:1" x14ac:dyDescent="0.2">
      <c r="A490" s="88"/>
    </row>
    <row r="491" spans="1:1" x14ac:dyDescent="0.2">
      <c r="A491" s="88"/>
    </row>
    <row r="492" spans="1:1" x14ac:dyDescent="0.2">
      <c r="A492" s="88"/>
    </row>
    <row r="493" spans="1:1" x14ac:dyDescent="0.2">
      <c r="A493" s="88"/>
    </row>
    <row r="494" spans="1:1" x14ac:dyDescent="0.2">
      <c r="A494" s="88"/>
    </row>
    <row r="495" spans="1:1" x14ac:dyDescent="0.2">
      <c r="A495" s="88"/>
    </row>
    <row r="496" spans="1:1" x14ac:dyDescent="0.2">
      <c r="A496" s="88"/>
    </row>
    <row r="497" spans="1:1" x14ac:dyDescent="0.2">
      <c r="A497" s="88"/>
    </row>
    <row r="498" spans="1:1" x14ac:dyDescent="0.2">
      <c r="A498" s="88"/>
    </row>
    <row r="499" spans="1:1" x14ac:dyDescent="0.2">
      <c r="A499" s="88"/>
    </row>
    <row r="500" spans="1:1" x14ac:dyDescent="0.2">
      <c r="A500" s="88"/>
    </row>
    <row r="501" spans="1:1" x14ac:dyDescent="0.2">
      <c r="A501" s="88"/>
    </row>
    <row r="502" spans="1:1" x14ac:dyDescent="0.2">
      <c r="A502" s="88"/>
    </row>
    <row r="503" spans="1:1" x14ac:dyDescent="0.2">
      <c r="A503" s="88"/>
    </row>
    <row r="504" spans="1:1" x14ac:dyDescent="0.2">
      <c r="A504" s="88"/>
    </row>
    <row r="505" spans="1:1" x14ac:dyDescent="0.2">
      <c r="A505" s="88"/>
    </row>
    <row r="506" spans="1:1" x14ac:dyDescent="0.2">
      <c r="A506" s="88"/>
    </row>
    <row r="507" spans="1:1" x14ac:dyDescent="0.2">
      <c r="A507" s="88"/>
    </row>
    <row r="508" spans="1:1" x14ac:dyDescent="0.2">
      <c r="A508" s="88"/>
    </row>
    <row r="509" spans="1:1" x14ac:dyDescent="0.2">
      <c r="A509" s="88"/>
    </row>
    <row r="510" spans="1:1" x14ac:dyDescent="0.2">
      <c r="A510" s="88"/>
    </row>
    <row r="511" spans="1:1" x14ac:dyDescent="0.2">
      <c r="A511" s="88"/>
    </row>
    <row r="512" spans="1:1" x14ac:dyDescent="0.2">
      <c r="A512" s="88"/>
    </row>
    <row r="513" spans="1:1" x14ac:dyDescent="0.2">
      <c r="A513" s="88"/>
    </row>
    <row r="514" spans="1:1" x14ac:dyDescent="0.2">
      <c r="A514" s="88"/>
    </row>
    <row r="515" spans="1:1" x14ac:dyDescent="0.2">
      <c r="A515" s="88"/>
    </row>
    <row r="516" spans="1:1" x14ac:dyDescent="0.2">
      <c r="A516" s="88"/>
    </row>
    <row r="517" spans="1:1" x14ac:dyDescent="0.2">
      <c r="A517" s="88"/>
    </row>
    <row r="518" spans="1:1" x14ac:dyDescent="0.2">
      <c r="A518" s="88"/>
    </row>
    <row r="519" spans="1:1" x14ac:dyDescent="0.2">
      <c r="A519" s="88"/>
    </row>
    <row r="520" spans="1:1" x14ac:dyDescent="0.2">
      <c r="A520" s="88"/>
    </row>
    <row r="521" spans="1:1" x14ac:dyDescent="0.2">
      <c r="A521" s="88"/>
    </row>
    <row r="522" spans="1:1" x14ac:dyDescent="0.2">
      <c r="A522" s="88"/>
    </row>
    <row r="523" spans="1:1" x14ac:dyDescent="0.2">
      <c r="A523" s="88"/>
    </row>
    <row r="524" spans="1:1" x14ac:dyDescent="0.2">
      <c r="A524" s="88"/>
    </row>
    <row r="525" spans="1:1" x14ac:dyDescent="0.2">
      <c r="A525" s="88"/>
    </row>
    <row r="526" spans="1:1" x14ac:dyDescent="0.2">
      <c r="A526" s="88"/>
    </row>
    <row r="527" spans="1:1" x14ac:dyDescent="0.2">
      <c r="A527" s="88"/>
    </row>
    <row r="528" spans="1:1" x14ac:dyDescent="0.2">
      <c r="A528" s="88"/>
    </row>
    <row r="529" spans="1:1" x14ac:dyDescent="0.2">
      <c r="A529" s="88"/>
    </row>
    <row r="530" spans="1:1" x14ac:dyDescent="0.2">
      <c r="A530" s="88"/>
    </row>
    <row r="531" spans="1:1" x14ac:dyDescent="0.2">
      <c r="A531" s="88"/>
    </row>
    <row r="532" spans="1:1" x14ac:dyDescent="0.2">
      <c r="A532" s="88"/>
    </row>
    <row r="533" spans="1:1" x14ac:dyDescent="0.2">
      <c r="A533" s="88"/>
    </row>
    <row r="534" spans="1:1" x14ac:dyDescent="0.2">
      <c r="A534" s="88"/>
    </row>
    <row r="535" spans="1:1" x14ac:dyDescent="0.2">
      <c r="A535" s="88"/>
    </row>
    <row r="536" spans="1:1" x14ac:dyDescent="0.2">
      <c r="A536" s="88"/>
    </row>
    <row r="537" spans="1:1" x14ac:dyDescent="0.2">
      <c r="A537" s="88"/>
    </row>
    <row r="538" spans="1:1" x14ac:dyDescent="0.2">
      <c r="A538" s="88"/>
    </row>
    <row r="539" spans="1:1" x14ac:dyDescent="0.2">
      <c r="A539" s="88"/>
    </row>
    <row r="540" spans="1:1" x14ac:dyDescent="0.2">
      <c r="A540" s="88"/>
    </row>
    <row r="541" spans="1:1" x14ac:dyDescent="0.2">
      <c r="A541" s="88"/>
    </row>
    <row r="542" spans="1:1" x14ac:dyDescent="0.2">
      <c r="A542" s="88"/>
    </row>
    <row r="543" spans="1:1" x14ac:dyDescent="0.2">
      <c r="A543" s="88"/>
    </row>
    <row r="544" spans="1:1" x14ac:dyDescent="0.2">
      <c r="A544" s="88"/>
    </row>
    <row r="545" spans="1:1" x14ac:dyDescent="0.2">
      <c r="A545" s="88"/>
    </row>
    <row r="546" spans="1:1" x14ac:dyDescent="0.2">
      <c r="A546" s="88"/>
    </row>
    <row r="547" spans="1:1" x14ac:dyDescent="0.2">
      <c r="A547" s="88"/>
    </row>
    <row r="548" spans="1:1" x14ac:dyDescent="0.2">
      <c r="A548" s="88"/>
    </row>
    <row r="549" spans="1:1" x14ac:dyDescent="0.2">
      <c r="A549" s="88"/>
    </row>
    <row r="550" spans="1:1" x14ac:dyDescent="0.2">
      <c r="A550" s="88"/>
    </row>
    <row r="551" spans="1:1" x14ac:dyDescent="0.2">
      <c r="A551" s="88"/>
    </row>
    <row r="552" spans="1:1" x14ac:dyDescent="0.2">
      <c r="A552" s="88"/>
    </row>
    <row r="553" spans="1:1" x14ac:dyDescent="0.2">
      <c r="A553" s="88"/>
    </row>
    <row r="554" spans="1:1" x14ac:dyDescent="0.2">
      <c r="A554" s="88"/>
    </row>
    <row r="555" spans="1:1" x14ac:dyDescent="0.2">
      <c r="A555" s="88"/>
    </row>
    <row r="556" spans="1:1" x14ac:dyDescent="0.2">
      <c r="A556" s="88"/>
    </row>
    <row r="557" spans="1:1" x14ac:dyDescent="0.2">
      <c r="A557" s="88"/>
    </row>
    <row r="558" spans="1:1" x14ac:dyDescent="0.2">
      <c r="A558" s="88"/>
    </row>
    <row r="559" spans="1:1" x14ac:dyDescent="0.2">
      <c r="A559" s="88"/>
    </row>
    <row r="560" spans="1:1" x14ac:dyDescent="0.2">
      <c r="A560" s="88"/>
    </row>
    <row r="561" spans="1:1" x14ac:dyDescent="0.2">
      <c r="A561" s="88"/>
    </row>
    <row r="562" spans="1:1" x14ac:dyDescent="0.2">
      <c r="A562" s="88"/>
    </row>
    <row r="563" spans="1:1" x14ac:dyDescent="0.2">
      <c r="A563" s="88"/>
    </row>
    <row r="564" spans="1:1" x14ac:dyDescent="0.2">
      <c r="A564" s="88"/>
    </row>
    <row r="565" spans="1:1" x14ac:dyDescent="0.2">
      <c r="A565" s="88"/>
    </row>
    <row r="566" spans="1:1" x14ac:dyDescent="0.2">
      <c r="A566" s="88"/>
    </row>
    <row r="567" spans="1:1" x14ac:dyDescent="0.2">
      <c r="A567" s="88"/>
    </row>
    <row r="568" spans="1:1" x14ac:dyDescent="0.2">
      <c r="A568" s="88"/>
    </row>
    <row r="569" spans="1:1" x14ac:dyDescent="0.2">
      <c r="A569" s="88"/>
    </row>
    <row r="570" spans="1:1" x14ac:dyDescent="0.2">
      <c r="A570" s="88"/>
    </row>
    <row r="571" spans="1:1" x14ac:dyDescent="0.2">
      <c r="A571" s="88"/>
    </row>
    <row r="572" spans="1:1" x14ac:dyDescent="0.2">
      <c r="A572" s="88"/>
    </row>
    <row r="573" spans="1:1" x14ac:dyDescent="0.2">
      <c r="A573" s="88"/>
    </row>
    <row r="574" spans="1:1" x14ac:dyDescent="0.2">
      <c r="A574" s="88"/>
    </row>
    <row r="575" spans="1:1" x14ac:dyDescent="0.2">
      <c r="A575" s="88"/>
    </row>
    <row r="576" spans="1:1" x14ac:dyDescent="0.2">
      <c r="A576" s="88"/>
    </row>
    <row r="577" spans="1:1" x14ac:dyDescent="0.2">
      <c r="A577" s="88"/>
    </row>
    <row r="578" spans="1:1" x14ac:dyDescent="0.2">
      <c r="A578" s="88"/>
    </row>
    <row r="579" spans="1:1" x14ac:dyDescent="0.2">
      <c r="A579" s="88"/>
    </row>
    <row r="580" spans="1:1" x14ac:dyDescent="0.2">
      <c r="A580" s="88"/>
    </row>
    <row r="581" spans="1:1" x14ac:dyDescent="0.2">
      <c r="A581" s="88"/>
    </row>
    <row r="582" spans="1:1" x14ac:dyDescent="0.2">
      <c r="A582" s="88"/>
    </row>
    <row r="583" spans="1:1" x14ac:dyDescent="0.2">
      <c r="A583" s="88"/>
    </row>
    <row r="584" spans="1:1" x14ac:dyDescent="0.2">
      <c r="A584" s="88"/>
    </row>
    <row r="585" spans="1:1" x14ac:dyDescent="0.2">
      <c r="A585" s="88"/>
    </row>
    <row r="586" spans="1:1" x14ac:dyDescent="0.2">
      <c r="A586" s="88"/>
    </row>
    <row r="587" spans="1:1" x14ac:dyDescent="0.2">
      <c r="A587" s="88"/>
    </row>
    <row r="588" spans="1:1" x14ac:dyDescent="0.2">
      <c r="A588" s="88"/>
    </row>
    <row r="589" spans="1:1" x14ac:dyDescent="0.2">
      <c r="A589" s="88"/>
    </row>
    <row r="590" spans="1:1" x14ac:dyDescent="0.2">
      <c r="A590" s="88"/>
    </row>
    <row r="591" spans="1:1" x14ac:dyDescent="0.2">
      <c r="A591" s="88"/>
    </row>
    <row r="592" spans="1:1" x14ac:dyDescent="0.2">
      <c r="A592" s="88"/>
    </row>
    <row r="593" spans="1:1" x14ac:dyDescent="0.2">
      <c r="A593" s="88"/>
    </row>
    <row r="594" spans="1:1" x14ac:dyDescent="0.2">
      <c r="A594" s="88"/>
    </row>
    <row r="595" spans="1:1" x14ac:dyDescent="0.2">
      <c r="A595" s="88"/>
    </row>
    <row r="596" spans="1:1" x14ac:dyDescent="0.2">
      <c r="A596" s="88"/>
    </row>
    <row r="597" spans="1:1" x14ac:dyDescent="0.2">
      <c r="A597" s="88"/>
    </row>
    <row r="598" spans="1:1" x14ac:dyDescent="0.2">
      <c r="A598" s="88"/>
    </row>
    <row r="599" spans="1:1" x14ac:dyDescent="0.2">
      <c r="A599" s="88"/>
    </row>
    <row r="600" spans="1:1" x14ac:dyDescent="0.2">
      <c r="A600" s="88"/>
    </row>
    <row r="601" spans="1:1" x14ac:dyDescent="0.2">
      <c r="A601" s="88"/>
    </row>
    <row r="602" spans="1:1" x14ac:dyDescent="0.2">
      <c r="A602" s="88"/>
    </row>
    <row r="603" spans="1:1" x14ac:dyDescent="0.2">
      <c r="A603" s="88"/>
    </row>
    <row r="604" spans="1:1" x14ac:dyDescent="0.2">
      <c r="A604" s="88"/>
    </row>
    <row r="605" spans="1:1" x14ac:dyDescent="0.2">
      <c r="A605" s="88"/>
    </row>
    <row r="606" spans="1:1" x14ac:dyDescent="0.2">
      <c r="A606" s="88"/>
    </row>
    <row r="607" spans="1:1" x14ac:dyDescent="0.2">
      <c r="A607" s="88"/>
    </row>
    <row r="608" spans="1:1" x14ac:dyDescent="0.2">
      <c r="A608" s="88"/>
    </row>
    <row r="609" spans="1:1" x14ac:dyDescent="0.2">
      <c r="A609" s="88"/>
    </row>
    <row r="610" spans="1:1" x14ac:dyDescent="0.2">
      <c r="A610" s="88"/>
    </row>
    <row r="611" spans="1:1" x14ac:dyDescent="0.2">
      <c r="A611" s="88"/>
    </row>
    <row r="612" spans="1:1" x14ac:dyDescent="0.2">
      <c r="A612" s="88"/>
    </row>
    <row r="613" spans="1:1" x14ac:dyDescent="0.2">
      <c r="A613" s="88"/>
    </row>
    <row r="614" spans="1:1" x14ac:dyDescent="0.2">
      <c r="A614" s="88"/>
    </row>
    <row r="615" spans="1:1" x14ac:dyDescent="0.2">
      <c r="A615" s="88"/>
    </row>
    <row r="616" spans="1:1" x14ac:dyDescent="0.2">
      <c r="A616" s="88"/>
    </row>
    <row r="617" spans="1:1" x14ac:dyDescent="0.2">
      <c r="A617" s="88"/>
    </row>
    <row r="618" spans="1:1" x14ac:dyDescent="0.2">
      <c r="A618" s="88"/>
    </row>
    <row r="619" spans="1:1" x14ac:dyDescent="0.2">
      <c r="A619" s="88"/>
    </row>
    <row r="620" spans="1:1" x14ac:dyDescent="0.2">
      <c r="A620" s="88"/>
    </row>
    <row r="621" spans="1:1" x14ac:dyDescent="0.2">
      <c r="A621" s="88"/>
    </row>
    <row r="622" spans="1:1" x14ac:dyDescent="0.2">
      <c r="A622" s="88"/>
    </row>
    <row r="623" spans="1:1" x14ac:dyDescent="0.2">
      <c r="A623" s="88"/>
    </row>
    <row r="624" spans="1:1" x14ac:dyDescent="0.2">
      <c r="A624" s="88"/>
    </row>
    <row r="625" spans="1:1" x14ac:dyDescent="0.2">
      <c r="A625" s="88"/>
    </row>
    <row r="626" spans="1:1" x14ac:dyDescent="0.2">
      <c r="A626" s="88"/>
    </row>
    <row r="627" spans="1:1" x14ac:dyDescent="0.2">
      <c r="A627" s="88"/>
    </row>
    <row r="628" spans="1:1" x14ac:dyDescent="0.2">
      <c r="A628" s="88"/>
    </row>
    <row r="629" spans="1:1" x14ac:dyDescent="0.2">
      <c r="A629" s="88"/>
    </row>
    <row r="630" spans="1:1" x14ac:dyDescent="0.2">
      <c r="A630" s="88"/>
    </row>
    <row r="631" spans="1:1" x14ac:dyDescent="0.2">
      <c r="A631" s="88"/>
    </row>
    <row r="632" spans="1:1" x14ac:dyDescent="0.2">
      <c r="A632" s="88"/>
    </row>
    <row r="633" spans="1:1" x14ac:dyDescent="0.2">
      <c r="A633" s="88"/>
    </row>
    <row r="634" spans="1:1" x14ac:dyDescent="0.2">
      <c r="A634" s="88"/>
    </row>
    <row r="635" spans="1:1" x14ac:dyDescent="0.2">
      <c r="A635" s="88"/>
    </row>
    <row r="636" spans="1:1" x14ac:dyDescent="0.2">
      <c r="A636" s="88"/>
    </row>
    <row r="637" spans="1:1" x14ac:dyDescent="0.2">
      <c r="A637" s="88"/>
    </row>
    <row r="638" spans="1:1" x14ac:dyDescent="0.2">
      <c r="A638" s="88"/>
    </row>
    <row r="639" spans="1:1" x14ac:dyDescent="0.2">
      <c r="A639" s="88"/>
    </row>
    <row r="640" spans="1:1" x14ac:dyDescent="0.2">
      <c r="A640" s="88"/>
    </row>
    <row r="641" spans="1:1" x14ac:dyDescent="0.2">
      <c r="A641" s="88"/>
    </row>
    <row r="642" spans="1:1" x14ac:dyDescent="0.2">
      <c r="A642" s="88"/>
    </row>
    <row r="643" spans="1:1" x14ac:dyDescent="0.2">
      <c r="A643" s="88"/>
    </row>
    <row r="644" spans="1:1" x14ac:dyDescent="0.2">
      <c r="A644" s="88"/>
    </row>
    <row r="645" spans="1:1" x14ac:dyDescent="0.2">
      <c r="A645" s="88"/>
    </row>
    <row r="646" spans="1:1" x14ac:dyDescent="0.2">
      <c r="A646" s="88"/>
    </row>
    <row r="647" spans="1:1" x14ac:dyDescent="0.2">
      <c r="A647" s="88"/>
    </row>
    <row r="648" spans="1:1" x14ac:dyDescent="0.2">
      <c r="A648" s="88"/>
    </row>
    <row r="649" spans="1:1" x14ac:dyDescent="0.2">
      <c r="A649" s="88"/>
    </row>
    <row r="650" spans="1:1" x14ac:dyDescent="0.2">
      <c r="A650" s="88"/>
    </row>
    <row r="651" spans="1:1" x14ac:dyDescent="0.2">
      <c r="A651" s="88"/>
    </row>
    <row r="652" spans="1:1" x14ac:dyDescent="0.2">
      <c r="A652" s="88"/>
    </row>
    <row r="653" spans="1:1" x14ac:dyDescent="0.2">
      <c r="A653" s="88"/>
    </row>
    <row r="654" spans="1:1" x14ac:dyDescent="0.2">
      <c r="A654" s="88"/>
    </row>
    <row r="655" spans="1:1" x14ac:dyDescent="0.2">
      <c r="A655" s="88"/>
    </row>
    <row r="656" spans="1:1" x14ac:dyDescent="0.2">
      <c r="A656" s="88"/>
    </row>
    <row r="657" spans="1:1" x14ac:dyDescent="0.2">
      <c r="A657" s="88"/>
    </row>
    <row r="658" spans="1:1" x14ac:dyDescent="0.2">
      <c r="A658" s="88"/>
    </row>
    <row r="659" spans="1:1" x14ac:dyDescent="0.2">
      <c r="A659" s="88"/>
    </row>
    <row r="660" spans="1:1" x14ac:dyDescent="0.2">
      <c r="A660" s="88"/>
    </row>
    <row r="661" spans="1:1" x14ac:dyDescent="0.2">
      <c r="A661" s="88"/>
    </row>
    <row r="662" spans="1:1" x14ac:dyDescent="0.2">
      <c r="A662" s="88"/>
    </row>
    <row r="663" spans="1:1" x14ac:dyDescent="0.2">
      <c r="A663" s="88"/>
    </row>
    <row r="664" spans="1:1" x14ac:dyDescent="0.2">
      <c r="A664" s="88"/>
    </row>
    <row r="665" spans="1:1" x14ac:dyDescent="0.2">
      <c r="A665" s="88"/>
    </row>
    <row r="666" spans="1:1" x14ac:dyDescent="0.2">
      <c r="A666" s="88"/>
    </row>
    <row r="667" spans="1:1" x14ac:dyDescent="0.2">
      <c r="A667" s="88"/>
    </row>
    <row r="668" spans="1:1" x14ac:dyDescent="0.2">
      <c r="A668" s="88"/>
    </row>
    <row r="669" spans="1:1" x14ac:dyDescent="0.2">
      <c r="A669" s="88"/>
    </row>
    <row r="670" spans="1:1" x14ac:dyDescent="0.2">
      <c r="A670" s="88"/>
    </row>
    <row r="671" spans="1:1" x14ac:dyDescent="0.2">
      <c r="A671" s="88"/>
    </row>
    <row r="672" spans="1:1" x14ac:dyDescent="0.2">
      <c r="A672" s="88"/>
    </row>
    <row r="673" spans="1:1" x14ac:dyDescent="0.2">
      <c r="A673" s="88"/>
    </row>
    <row r="674" spans="1:1" x14ac:dyDescent="0.2">
      <c r="A674" s="88"/>
    </row>
    <row r="675" spans="1:1" x14ac:dyDescent="0.2">
      <c r="A675" s="88"/>
    </row>
    <row r="676" spans="1:1" x14ac:dyDescent="0.2">
      <c r="A676" s="88"/>
    </row>
    <row r="677" spans="1:1" x14ac:dyDescent="0.2">
      <c r="A677" s="88"/>
    </row>
    <row r="678" spans="1:1" x14ac:dyDescent="0.2">
      <c r="A678" s="88"/>
    </row>
    <row r="679" spans="1:1" x14ac:dyDescent="0.2">
      <c r="A679" s="88"/>
    </row>
    <row r="680" spans="1:1" x14ac:dyDescent="0.2">
      <c r="A680" s="88"/>
    </row>
    <row r="681" spans="1:1" x14ac:dyDescent="0.2">
      <c r="A681" s="88"/>
    </row>
    <row r="682" spans="1:1" x14ac:dyDescent="0.2">
      <c r="A682" s="88"/>
    </row>
    <row r="683" spans="1:1" x14ac:dyDescent="0.2">
      <c r="A683" s="88"/>
    </row>
    <row r="684" spans="1:1" x14ac:dyDescent="0.2">
      <c r="A684" s="88"/>
    </row>
    <row r="685" spans="1:1" x14ac:dyDescent="0.2">
      <c r="A685" s="88"/>
    </row>
    <row r="686" spans="1:1" x14ac:dyDescent="0.2">
      <c r="A686" s="88"/>
    </row>
    <row r="687" spans="1:1" x14ac:dyDescent="0.2">
      <c r="A687" s="88"/>
    </row>
    <row r="688" spans="1:1" x14ac:dyDescent="0.2">
      <c r="A688" s="88"/>
    </row>
    <row r="689" spans="1:1" x14ac:dyDescent="0.2">
      <c r="A689" s="88"/>
    </row>
    <row r="690" spans="1:1" x14ac:dyDescent="0.2">
      <c r="A690" s="88"/>
    </row>
    <row r="691" spans="1:1" x14ac:dyDescent="0.2">
      <c r="A691" s="88"/>
    </row>
    <row r="692" spans="1:1" x14ac:dyDescent="0.2">
      <c r="A692" s="88"/>
    </row>
    <row r="693" spans="1:1" x14ac:dyDescent="0.2">
      <c r="A693" s="88"/>
    </row>
    <row r="694" spans="1:1" x14ac:dyDescent="0.2">
      <c r="A694" s="88"/>
    </row>
    <row r="695" spans="1:1" x14ac:dyDescent="0.2">
      <c r="A695" s="88"/>
    </row>
    <row r="696" spans="1:1" x14ac:dyDescent="0.2">
      <c r="A696" s="88"/>
    </row>
    <row r="697" spans="1:1" x14ac:dyDescent="0.2">
      <c r="A697" s="88"/>
    </row>
    <row r="698" spans="1:1" x14ac:dyDescent="0.2">
      <c r="A698" s="88"/>
    </row>
    <row r="699" spans="1:1" x14ac:dyDescent="0.2">
      <c r="A699" s="88"/>
    </row>
    <row r="700" spans="1:1" x14ac:dyDescent="0.2">
      <c r="A700" s="88"/>
    </row>
    <row r="701" spans="1:1" x14ac:dyDescent="0.2">
      <c r="A701" s="88"/>
    </row>
    <row r="702" spans="1:1" x14ac:dyDescent="0.2">
      <c r="A702" s="88"/>
    </row>
    <row r="703" spans="1:1" x14ac:dyDescent="0.2">
      <c r="A703" s="88"/>
    </row>
    <row r="704" spans="1:1" x14ac:dyDescent="0.2">
      <c r="A704" s="88"/>
    </row>
    <row r="705" spans="1:1" x14ac:dyDescent="0.2">
      <c r="A705" s="88"/>
    </row>
    <row r="706" spans="1:1" x14ac:dyDescent="0.2">
      <c r="A706" s="88"/>
    </row>
    <row r="707" spans="1:1" x14ac:dyDescent="0.2">
      <c r="A707" s="88"/>
    </row>
    <row r="708" spans="1:1" x14ac:dyDescent="0.2">
      <c r="A708" s="88"/>
    </row>
    <row r="709" spans="1:1" x14ac:dyDescent="0.2">
      <c r="A709" s="88"/>
    </row>
    <row r="710" spans="1:1" x14ac:dyDescent="0.2">
      <c r="A710" s="88"/>
    </row>
    <row r="711" spans="1:1" x14ac:dyDescent="0.2">
      <c r="A711" s="88"/>
    </row>
    <row r="712" spans="1:1" x14ac:dyDescent="0.2">
      <c r="A712" s="88"/>
    </row>
    <row r="713" spans="1:1" x14ac:dyDescent="0.2">
      <c r="A713" s="88"/>
    </row>
    <row r="714" spans="1:1" x14ac:dyDescent="0.2">
      <c r="A714" s="88"/>
    </row>
    <row r="715" spans="1:1" x14ac:dyDescent="0.2">
      <c r="A715" s="88"/>
    </row>
    <row r="716" spans="1:1" x14ac:dyDescent="0.2">
      <c r="A716" s="88"/>
    </row>
    <row r="717" spans="1:1" x14ac:dyDescent="0.2">
      <c r="A717" s="88"/>
    </row>
    <row r="718" spans="1:1" x14ac:dyDescent="0.2">
      <c r="A718" s="88"/>
    </row>
    <row r="719" spans="1:1" x14ac:dyDescent="0.2">
      <c r="A719" s="88"/>
    </row>
    <row r="720" spans="1:1" x14ac:dyDescent="0.2">
      <c r="A720" s="88"/>
    </row>
    <row r="721" spans="1:1" x14ac:dyDescent="0.2">
      <c r="A721" s="88"/>
    </row>
    <row r="722" spans="1:1" x14ac:dyDescent="0.2">
      <c r="A722" s="88"/>
    </row>
    <row r="723" spans="1:1" x14ac:dyDescent="0.2">
      <c r="A723" s="88"/>
    </row>
    <row r="724" spans="1:1" x14ac:dyDescent="0.2">
      <c r="A724" s="88"/>
    </row>
    <row r="725" spans="1:1" x14ac:dyDescent="0.2">
      <c r="A725" s="88"/>
    </row>
    <row r="726" spans="1:1" x14ac:dyDescent="0.2">
      <c r="A726" s="88"/>
    </row>
    <row r="727" spans="1:1" x14ac:dyDescent="0.2">
      <c r="A727" s="88"/>
    </row>
    <row r="728" spans="1:1" x14ac:dyDescent="0.2">
      <c r="A728" s="88"/>
    </row>
    <row r="729" spans="1:1" x14ac:dyDescent="0.2">
      <c r="A729" s="88"/>
    </row>
    <row r="730" spans="1:1" x14ac:dyDescent="0.2">
      <c r="A730" s="88"/>
    </row>
    <row r="731" spans="1:1" x14ac:dyDescent="0.2">
      <c r="A731" s="88"/>
    </row>
    <row r="732" spans="1:1" x14ac:dyDescent="0.2">
      <c r="A732" s="88"/>
    </row>
    <row r="733" spans="1:1" x14ac:dyDescent="0.2">
      <c r="A733" s="88"/>
    </row>
    <row r="734" spans="1:1" x14ac:dyDescent="0.2">
      <c r="A734" s="88"/>
    </row>
    <row r="735" spans="1:1" x14ac:dyDescent="0.2">
      <c r="A735" s="88"/>
    </row>
    <row r="736" spans="1:1" x14ac:dyDescent="0.2">
      <c r="A736" s="88"/>
    </row>
    <row r="737" spans="1:1" x14ac:dyDescent="0.2">
      <c r="A737" s="88"/>
    </row>
    <row r="738" spans="1:1" x14ac:dyDescent="0.2">
      <c r="A738" s="88"/>
    </row>
    <row r="739" spans="1:1" x14ac:dyDescent="0.2">
      <c r="A739" s="88"/>
    </row>
    <row r="740" spans="1:1" x14ac:dyDescent="0.2">
      <c r="A740" s="88"/>
    </row>
    <row r="741" spans="1:1" x14ac:dyDescent="0.2">
      <c r="A741" s="88"/>
    </row>
    <row r="742" spans="1:1" x14ac:dyDescent="0.2">
      <c r="A742" s="88"/>
    </row>
    <row r="743" spans="1:1" x14ac:dyDescent="0.2">
      <c r="A743" s="88"/>
    </row>
    <row r="744" spans="1:1" x14ac:dyDescent="0.2">
      <c r="A744" s="88"/>
    </row>
    <row r="745" spans="1:1" x14ac:dyDescent="0.2">
      <c r="A745" s="88"/>
    </row>
    <row r="746" spans="1:1" x14ac:dyDescent="0.2">
      <c r="A746" s="88"/>
    </row>
    <row r="747" spans="1:1" x14ac:dyDescent="0.2">
      <c r="A747" s="88"/>
    </row>
    <row r="748" spans="1:1" x14ac:dyDescent="0.2">
      <c r="A748" s="88"/>
    </row>
    <row r="749" spans="1:1" x14ac:dyDescent="0.2">
      <c r="A749" s="88"/>
    </row>
    <row r="750" spans="1:1" x14ac:dyDescent="0.2">
      <c r="A750" s="88"/>
    </row>
    <row r="751" spans="1:1" x14ac:dyDescent="0.2">
      <c r="A751" s="88"/>
    </row>
    <row r="752" spans="1:1" x14ac:dyDescent="0.2">
      <c r="A752" s="88"/>
    </row>
    <row r="753" spans="1:1" x14ac:dyDescent="0.2">
      <c r="A753" s="88"/>
    </row>
    <row r="754" spans="1:1" x14ac:dyDescent="0.2">
      <c r="A754" s="88"/>
    </row>
    <row r="755" spans="1:1" x14ac:dyDescent="0.2">
      <c r="A755" s="88"/>
    </row>
    <row r="756" spans="1:1" x14ac:dyDescent="0.2">
      <c r="A756" s="88"/>
    </row>
    <row r="757" spans="1:1" x14ac:dyDescent="0.2">
      <c r="A757" s="88"/>
    </row>
    <row r="758" spans="1:1" x14ac:dyDescent="0.2">
      <c r="A758" s="88"/>
    </row>
    <row r="759" spans="1:1" x14ac:dyDescent="0.2">
      <c r="A759" s="88"/>
    </row>
    <row r="760" spans="1:1" x14ac:dyDescent="0.2">
      <c r="A760" s="88"/>
    </row>
    <row r="761" spans="1:1" x14ac:dyDescent="0.2">
      <c r="A761" s="88"/>
    </row>
    <row r="762" spans="1:1" x14ac:dyDescent="0.2">
      <c r="A762" s="88"/>
    </row>
    <row r="763" spans="1:1" x14ac:dyDescent="0.2">
      <c r="A763" s="88"/>
    </row>
    <row r="764" spans="1:1" x14ac:dyDescent="0.2">
      <c r="A764" s="88"/>
    </row>
    <row r="765" spans="1:1" x14ac:dyDescent="0.2">
      <c r="A765" s="88"/>
    </row>
    <row r="766" spans="1:1" x14ac:dyDescent="0.2">
      <c r="A766" s="88"/>
    </row>
    <row r="767" spans="1:1" x14ac:dyDescent="0.2">
      <c r="A767" s="88"/>
    </row>
    <row r="768" spans="1:1" x14ac:dyDescent="0.2">
      <c r="A768" s="88"/>
    </row>
    <row r="769" spans="1:1" x14ac:dyDescent="0.2">
      <c r="A769" s="88"/>
    </row>
    <row r="770" spans="1:1" x14ac:dyDescent="0.2">
      <c r="A770" s="88"/>
    </row>
    <row r="771" spans="1:1" x14ac:dyDescent="0.2">
      <c r="A771" s="88"/>
    </row>
    <row r="772" spans="1:1" x14ac:dyDescent="0.2">
      <c r="A772" s="88"/>
    </row>
    <row r="773" spans="1:1" x14ac:dyDescent="0.2">
      <c r="A773" s="88"/>
    </row>
    <row r="774" spans="1:1" x14ac:dyDescent="0.2">
      <c r="A774" s="88"/>
    </row>
    <row r="775" spans="1:1" x14ac:dyDescent="0.2">
      <c r="A775" s="88"/>
    </row>
    <row r="776" spans="1:1" x14ac:dyDescent="0.2">
      <c r="A776" s="88"/>
    </row>
    <row r="777" spans="1:1" x14ac:dyDescent="0.2">
      <c r="A777" s="88"/>
    </row>
    <row r="778" spans="1:1" x14ac:dyDescent="0.2">
      <c r="A778" s="88"/>
    </row>
    <row r="779" spans="1:1" x14ac:dyDescent="0.2">
      <c r="A779" s="88"/>
    </row>
    <row r="780" spans="1:1" x14ac:dyDescent="0.2">
      <c r="A780" s="88"/>
    </row>
    <row r="781" spans="1:1" x14ac:dyDescent="0.2">
      <c r="A781" s="88"/>
    </row>
    <row r="782" spans="1:1" x14ac:dyDescent="0.2">
      <c r="A782" s="88"/>
    </row>
    <row r="783" spans="1:1" x14ac:dyDescent="0.2">
      <c r="A783" s="88"/>
    </row>
    <row r="784" spans="1:1" x14ac:dyDescent="0.2">
      <c r="A784" s="88"/>
    </row>
    <row r="785" spans="1:1" x14ac:dyDescent="0.2">
      <c r="A785" s="88"/>
    </row>
    <row r="786" spans="1:1" x14ac:dyDescent="0.2">
      <c r="A786" s="88"/>
    </row>
    <row r="787" spans="1:1" x14ac:dyDescent="0.2">
      <c r="A787" s="88"/>
    </row>
    <row r="788" spans="1:1" x14ac:dyDescent="0.2">
      <c r="A788" s="88"/>
    </row>
    <row r="789" spans="1:1" x14ac:dyDescent="0.2">
      <c r="A789" s="88"/>
    </row>
    <row r="790" spans="1:1" x14ac:dyDescent="0.2">
      <c r="A790" s="88"/>
    </row>
    <row r="791" spans="1:1" x14ac:dyDescent="0.2">
      <c r="A791" s="88"/>
    </row>
    <row r="792" spans="1:1" x14ac:dyDescent="0.2">
      <c r="A792" s="88"/>
    </row>
    <row r="793" spans="1:1" x14ac:dyDescent="0.2">
      <c r="A793" s="88"/>
    </row>
    <row r="794" spans="1:1" x14ac:dyDescent="0.2">
      <c r="A794" s="88"/>
    </row>
    <row r="795" spans="1:1" x14ac:dyDescent="0.2">
      <c r="A795" s="88"/>
    </row>
    <row r="796" spans="1:1" x14ac:dyDescent="0.2">
      <c r="A796" s="88"/>
    </row>
    <row r="797" spans="1:1" x14ac:dyDescent="0.2">
      <c r="A797" s="88"/>
    </row>
    <row r="798" spans="1:1" x14ac:dyDescent="0.2">
      <c r="A798" s="88"/>
    </row>
    <row r="799" spans="1:1" x14ac:dyDescent="0.2">
      <c r="A799" s="88"/>
    </row>
    <row r="800" spans="1:1" x14ac:dyDescent="0.2">
      <c r="A800" s="88"/>
    </row>
    <row r="801" spans="1:1" x14ac:dyDescent="0.2">
      <c r="A801" s="88"/>
    </row>
    <row r="802" spans="1:1" x14ac:dyDescent="0.2">
      <c r="A802" s="88"/>
    </row>
    <row r="803" spans="1:1" x14ac:dyDescent="0.2">
      <c r="A803" s="88"/>
    </row>
    <row r="804" spans="1:1" x14ac:dyDescent="0.2">
      <c r="A804" s="88"/>
    </row>
    <row r="805" spans="1:1" x14ac:dyDescent="0.2">
      <c r="A805" s="88"/>
    </row>
    <row r="806" spans="1:1" x14ac:dyDescent="0.2">
      <c r="A806" s="88"/>
    </row>
    <row r="807" spans="1:1" x14ac:dyDescent="0.2">
      <c r="A807" s="88"/>
    </row>
    <row r="808" spans="1:1" x14ac:dyDescent="0.2">
      <c r="A808" s="88"/>
    </row>
    <row r="809" spans="1:1" x14ac:dyDescent="0.2">
      <c r="A809" s="88"/>
    </row>
    <row r="810" spans="1:1" x14ac:dyDescent="0.2">
      <c r="A810" s="88"/>
    </row>
    <row r="811" spans="1:1" x14ac:dyDescent="0.2">
      <c r="A811" s="88"/>
    </row>
    <row r="812" spans="1:1" x14ac:dyDescent="0.2">
      <c r="A812" s="88"/>
    </row>
    <row r="813" spans="1:1" x14ac:dyDescent="0.2">
      <c r="A813" s="88"/>
    </row>
    <row r="814" spans="1:1" x14ac:dyDescent="0.2">
      <c r="A814" s="88"/>
    </row>
    <row r="815" spans="1:1" x14ac:dyDescent="0.2">
      <c r="A815" s="88"/>
    </row>
    <row r="816" spans="1:1" x14ac:dyDescent="0.2">
      <c r="A816" s="88"/>
    </row>
    <row r="817" spans="1:1" x14ac:dyDescent="0.2">
      <c r="A817" s="88"/>
    </row>
    <row r="818" spans="1:1" x14ac:dyDescent="0.2">
      <c r="A818" s="88"/>
    </row>
    <row r="819" spans="1:1" x14ac:dyDescent="0.2">
      <c r="A819" s="88"/>
    </row>
    <row r="820" spans="1:1" x14ac:dyDescent="0.2">
      <c r="A820" s="88"/>
    </row>
    <row r="821" spans="1:1" x14ac:dyDescent="0.2">
      <c r="A821" s="88"/>
    </row>
    <row r="822" spans="1:1" x14ac:dyDescent="0.2">
      <c r="A822" s="88"/>
    </row>
    <row r="823" spans="1:1" x14ac:dyDescent="0.2">
      <c r="A823" s="88"/>
    </row>
    <row r="824" spans="1:1" x14ac:dyDescent="0.2">
      <c r="A824" s="88"/>
    </row>
    <row r="825" spans="1:1" x14ac:dyDescent="0.2">
      <c r="A825" s="88"/>
    </row>
    <row r="826" spans="1:1" x14ac:dyDescent="0.2">
      <c r="A826" s="88"/>
    </row>
    <row r="827" spans="1:1" x14ac:dyDescent="0.2">
      <c r="A827" s="88"/>
    </row>
    <row r="828" spans="1:1" x14ac:dyDescent="0.2">
      <c r="A828" s="88"/>
    </row>
    <row r="829" spans="1:1" x14ac:dyDescent="0.2">
      <c r="A829" s="88"/>
    </row>
    <row r="830" spans="1:1" x14ac:dyDescent="0.2">
      <c r="A830" s="88"/>
    </row>
    <row r="831" spans="1:1" x14ac:dyDescent="0.2">
      <c r="A831" s="88"/>
    </row>
    <row r="832" spans="1:1" x14ac:dyDescent="0.2">
      <c r="A832" s="88"/>
    </row>
    <row r="833" spans="1:1" x14ac:dyDescent="0.2">
      <c r="A833" s="88"/>
    </row>
    <row r="834" spans="1:1" x14ac:dyDescent="0.2">
      <c r="A834" s="88"/>
    </row>
    <row r="835" spans="1:1" x14ac:dyDescent="0.2">
      <c r="A835" s="88"/>
    </row>
    <row r="836" spans="1:1" x14ac:dyDescent="0.2">
      <c r="A836" s="88"/>
    </row>
    <row r="837" spans="1:1" x14ac:dyDescent="0.2">
      <c r="A837" s="88"/>
    </row>
    <row r="838" spans="1:1" x14ac:dyDescent="0.2">
      <c r="A838" s="88"/>
    </row>
    <row r="839" spans="1:1" x14ac:dyDescent="0.2">
      <c r="A839" s="88"/>
    </row>
    <row r="840" spans="1:1" x14ac:dyDescent="0.2">
      <c r="A840" s="88"/>
    </row>
    <row r="841" spans="1:1" x14ac:dyDescent="0.2">
      <c r="A841" s="88"/>
    </row>
    <row r="842" spans="1:1" x14ac:dyDescent="0.2">
      <c r="A842" s="88"/>
    </row>
    <row r="843" spans="1:1" x14ac:dyDescent="0.2">
      <c r="A843" s="88"/>
    </row>
    <row r="844" spans="1:1" x14ac:dyDescent="0.2">
      <c r="A844" s="88"/>
    </row>
    <row r="845" spans="1:1" x14ac:dyDescent="0.2">
      <c r="A845" s="88"/>
    </row>
    <row r="846" spans="1:1" x14ac:dyDescent="0.2">
      <c r="A846" s="88"/>
    </row>
    <row r="847" spans="1:1" x14ac:dyDescent="0.2">
      <c r="A847" s="88"/>
    </row>
    <row r="848" spans="1:1" x14ac:dyDescent="0.2">
      <c r="A848" s="88"/>
    </row>
    <row r="849" spans="1:1" x14ac:dyDescent="0.2">
      <c r="A849" s="88"/>
    </row>
    <row r="850" spans="1:1" x14ac:dyDescent="0.2">
      <c r="A850" s="88"/>
    </row>
    <row r="851" spans="1:1" x14ac:dyDescent="0.2">
      <c r="A851" s="88"/>
    </row>
    <row r="852" spans="1:1" x14ac:dyDescent="0.2">
      <c r="A852" s="88"/>
    </row>
    <row r="853" spans="1:1" x14ac:dyDescent="0.2">
      <c r="A853" s="88"/>
    </row>
    <row r="854" spans="1:1" x14ac:dyDescent="0.2">
      <c r="A854" s="88"/>
    </row>
    <row r="855" spans="1:1" x14ac:dyDescent="0.2">
      <c r="A855" s="88"/>
    </row>
    <row r="856" spans="1:1" x14ac:dyDescent="0.2">
      <c r="A856" s="88"/>
    </row>
    <row r="857" spans="1:1" x14ac:dyDescent="0.2">
      <c r="A857" s="88"/>
    </row>
    <row r="858" spans="1:1" x14ac:dyDescent="0.2">
      <c r="A858" s="88"/>
    </row>
    <row r="859" spans="1:1" x14ac:dyDescent="0.2">
      <c r="A859" s="88"/>
    </row>
    <row r="860" spans="1:1" x14ac:dyDescent="0.2">
      <c r="A860" s="88"/>
    </row>
    <row r="861" spans="1:1" x14ac:dyDescent="0.2">
      <c r="A861" s="88"/>
    </row>
    <row r="862" spans="1:1" x14ac:dyDescent="0.2">
      <c r="A862" s="88"/>
    </row>
    <row r="863" spans="1:1" x14ac:dyDescent="0.2">
      <c r="A863" s="88"/>
    </row>
    <row r="864" spans="1:1" x14ac:dyDescent="0.2">
      <c r="A864" s="88"/>
    </row>
    <row r="865" spans="1:1" x14ac:dyDescent="0.2">
      <c r="A865" s="88"/>
    </row>
    <row r="866" spans="1:1" x14ac:dyDescent="0.2">
      <c r="A866" s="88"/>
    </row>
    <row r="867" spans="1:1" x14ac:dyDescent="0.2">
      <c r="A867" s="88"/>
    </row>
    <row r="868" spans="1:1" x14ac:dyDescent="0.2">
      <c r="A868" s="88"/>
    </row>
    <row r="869" spans="1:1" x14ac:dyDescent="0.2">
      <c r="A869" s="88"/>
    </row>
    <row r="870" spans="1:1" x14ac:dyDescent="0.2">
      <c r="A870" s="88"/>
    </row>
    <row r="871" spans="1:1" x14ac:dyDescent="0.2">
      <c r="A871" s="88"/>
    </row>
    <row r="872" spans="1:1" x14ac:dyDescent="0.2">
      <c r="A872" s="88"/>
    </row>
    <row r="873" spans="1:1" x14ac:dyDescent="0.2">
      <c r="A873" s="88"/>
    </row>
    <row r="874" spans="1:1" x14ac:dyDescent="0.2">
      <c r="A874" s="88"/>
    </row>
    <row r="875" spans="1:1" x14ac:dyDescent="0.2">
      <c r="A875" s="88"/>
    </row>
    <row r="876" spans="1:1" x14ac:dyDescent="0.2">
      <c r="A876" s="88"/>
    </row>
    <row r="877" spans="1:1" x14ac:dyDescent="0.2">
      <c r="A877" s="88"/>
    </row>
    <row r="878" spans="1:1" x14ac:dyDescent="0.2">
      <c r="A878" s="88"/>
    </row>
    <row r="879" spans="1:1" x14ac:dyDescent="0.2">
      <c r="A879" s="88"/>
    </row>
    <row r="880" spans="1:1" x14ac:dyDescent="0.2">
      <c r="A880" s="88"/>
    </row>
    <row r="881" spans="1:1" x14ac:dyDescent="0.2">
      <c r="A881" s="88"/>
    </row>
    <row r="882" spans="1:1" x14ac:dyDescent="0.2">
      <c r="A882" s="88"/>
    </row>
    <row r="883" spans="1:1" x14ac:dyDescent="0.2">
      <c r="A883" s="88"/>
    </row>
    <row r="884" spans="1:1" x14ac:dyDescent="0.2">
      <c r="A884" s="88"/>
    </row>
    <row r="885" spans="1:1" x14ac:dyDescent="0.2">
      <c r="A885" s="88"/>
    </row>
    <row r="886" spans="1:1" x14ac:dyDescent="0.2">
      <c r="A886" s="88"/>
    </row>
    <row r="887" spans="1:1" x14ac:dyDescent="0.2">
      <c r="A887" s="88"/>
    </row>
    <row r="888" spans="1:1" x14ac:dyDescent="0.2">
      <c r="A888" s="88"/>
    </row>
    <row r="889" spans="1:1" x14ac:dyDescent="0.2">
      <c r="A889" s="88"/>
    </row>
    <row r="890" spans="1:1" x14ac:dyDescent="0.2">
      <c r="A890" s="88"/>
    </row>
    <row r="891" spans="1:1" x14ac:dyDescent="0.2">
      <c r="A891" s="88"/>
    </row>
    <row r="892" spans="1:1" x14ac:dyDescent="0.2">
      <c r="A892" s="88"/>
    </row>
    <row r="893" spans="1:1" x14ac:dyDescent="0.2">
      <c r="A893" s="88"/>
    </row>
    <row r="894" spans="1:1" x14ac:dyDescent="0.2">
      <c r="A894" s="88"/>
    </row>
    <row r="895" spans="1:1" x14ac:dyDescent="0.2">
      <c r="A895" s="88"/>
    </row>
    <row r="896" spans="1:1" x14ac:dyDescent="0.2">
      <c r="A896" s="88"/>
    </row>
    <row r="897" spans="1:1" x14ac:dyDescent="0.2">
      <c r="A897" s="88"/>
    </row>
    <row r="898" spans="1:1" x14ac:dyDescent="0.2">
      <c r="A898" s="88"/>
    </row>
    <row r="899" spans="1:1" x14ac:dyDescent="0.2">
      <c r="A899" s="88"/>
    </row>
    <row r="900" spans="1:1" x14ac:dyDescent="0.2">
      <c r="A900" s="88"/>
    </row>
    <row r="901" spans="1:1" x14ac:dyDescent="0.2">
      <c r="A901" s="88"/>
    </row>
    <row r="902" spans="1:1" x14ac:dyDescent="0.2">
      <c r="A902" s="88"/>
    </row>
    <row r="903" spans="1:1" x14ac:dyDescent="0.2">
      <c r="A903" s="88"/>
    </row>
    <row r="904" spans="1:1" x14ac:dyDescent="0.2">
      <c r="A904" s="88"/>
    </row>
    <row r="905" spans="1:1" x14ac:dyDescent="0.2">
      <c r="A905" s="88"/>
    </row>
    <row r="906" spans="1:1" x14ac:dyDescent="0.2">
      <c r="A906" s="88"/>
    </row>
    <row r="907" spans="1:1" x14ac:dyDescent="0.2">
      <c r="A907" s="88"/>
    </row>
    <row r="908" spans="1:1" x14ac:dyDescent="0.2">
      <c r="A908" s="88"/>
    </row>
    <row r="909" spans="1:1" x14ac:dyDescent="0.2">
      <c r="A909" s="88"/>
    </row>
    <row r="910" spans="1:1" x14ac:dyDescent="0.2">
      <c r="A910" s="88"/>
    </row>
    <row r="911" spans="1:1" x14ac:dyDescent="0.2">
      <c r="A911" s="88"/>
    </row>
    <row r="912" spans="1:1" x14ac:dyDescent="0.2">
      <c r="A912" s="88"/>
    </row>
    <row r="913" spans="1:1" x14ac:dyDescent="0.2">
      <c r="A913" s="88"/>
    </row>
    <row r="914" spans="1:1" x14ac:dyDescent="0.2">
      <c r="A914" s="88"/>
    </row>
    <row r="915" spans="1:1" x14ac:dyDescent="0.2">
      <c r="A915" s="88"/>
    </row>
    <row r="916" spans="1:1" x14ac:dyDescent="0.2">
      <c r="A916" s="88"/>
    </row>
    <row r="917" spans="1:1" x14ac:dyDescent="0.2">
      <c r="A917" s="88"/>
    </row>
    <row r="918" spans="1:1" x14ac:dyDescent="0.2">
      <c r="A918" s="88"/>
    </row>
    <row r="919" spans="1:1" x14ac:dyDescent="0.2">
      <c r="A919" s="88"/>
    </row>
    <row r="920" spans="1:1" x14ac:dyDescent="0.2">
      <c r="A920" s="88"/>
    </row>
    <row r="921" spans="1:1" x14ac:dyDescent="0.2">
      <c r="A921" s="88"/>
    </row>
    <row r="922" spans="1:1" x14ac:dyDescent="0.2">
      <c r="A922" s="88"/>
    </row>
    <row r="923" spans="1:1" x14ac:dyDescent="0.2">
      <c r="A923" s="88"/>
    </row>
    <row r="924" spans="1:1" x14ac:dyDescent="0.2">
      <c r="A924" s="88"/>
    </row>
    <row r="925" spans="1:1" x14ac:dyDescent="0.2">
      <c r="A925" s="88"/>
    </row>
    <row r="926" spans="1:1" x14ac:dyDescent="0.2">
      <c r="A926" s="88"/>
    </row>
    <row r="927" spans="1:1" x14ac:dyDescent="0.2">
      <c r="A927" s="88"/>
    </row>
    <row r="928" spans="1:1" x14ac:dyDescent="0.2">
      <c r="A928" s="88"/>
    </row>
    <row r="929" spans="1:1" x14ac:dyDescent="0.2">
      <c r="A929" s="88"/>
    </row>
    <row r="930" spans="1:1" x14ac:dyDescent="0.2">
      <c r="A930" s="88"/>
    </row>
    <row r="931" spans="1:1" x14ac:dyDescent="0.2">
      <c r="A931" s="88"/>
    </row>
    <row r="932" spans="1:1" x14ac:dyDescent="0.2">
      <c r="A932" s="88"/>
    </row>
    <row r="933" spans="1:1" x14ac:dyDescent="0.2">
      <c r="A933" s="88"/>
    </row>
    <row r="934" spans="1:1" x14ac:dyDescent="0.2">
      <c r="A934" s="88"/>
    </row>
    <row r="935" spans="1:1" x14ac:dyDescent="0.2">
      <c r="A935" s="88"/>
    </row>
    <row r="936" spans="1:1" x14ac:dyDescent="0.2">
      <c r="A936" s="88"/>
    </row>
    <row r="937" spans="1:1" x14ac:dyDescent="0.2">
      <c r="A937" s="88"/>
    </row>
    <row r="938" spans="1:1" x14ac:dyDescent="0.2">
      <c r="A938" s="88"/>
    </row>
    <row r="939" spans="1:1" x14ac:dyDescent="0.2">
      <c r="A939" s="88"/>
    </row>
    <row r="940" spans="1:1" x14ac:dyDescent="0.2">
      <c r="A940" s="88"/>
    </row>
    <row r="941" spans="1:1" x14ac:dyDescent="0.2">
      <c r="A941" s="88"/>
    </row>
    <row r="942" spans="1:1" x14ac:dyDescent="0.2">
      <c r="A942" s="88"/>
    </row>
    <row r="943" spans="1:1" x14ac:dyDescent="0.2">
      <c r="A943" s="88"/>
    </row>
    <row r="944" spans="1:1" x14ac:dyDescent="0.2">
      <c r="A944" s="88"/>
    </row>
    <row r="945" spans="1:1" x14ac:dyDescent="0.2">
      <c r="A945" s="88"/>
    </row>
    <row r="946" spans="1:1" x14ac:dyDescent="0.2">
      <c r="A946" s="88"/>
    </row>
    <row r="947" spans="1:1" x14ac:dyDescent="0.2">
      <c r="A947" s="88"/>
    </row>
    <row r="948" spans="1:1" x14ac:dyDescent="0.2">
      <c r="A948" s="88"/>
    </row>
    <row r="949" spans="1:1" x14ac:dyDescent="0.2">
      <c r="A949" s="88"/>
    </row>
    <row r="950" spans="1:1" x14ac:dyDescent="0.2">
      <c r="A950" s="88"/>
    </row>
    <row r="951" spans="1:1" x14ac:dyDescent="0.2">
      <c r="A951" s="88"/>
    </row>
    <row r="952" spans="1:1" x14ac:dyDescent="0.2">
      <c r="A952" s="88"/>
    </row>
    <row r="953" spans="1:1" x14ac:dyDescent="0.2">
      <c r="A953" s="88"/>
    </row>
    <row r="954" spans="1:1" x14ac:dyDescent="0.2">
      <c r="A954" s="88"/>
    </row>
    <row r="955" spans="1:1" x14ac:dyDescent="0.2">
      <c r="A955" s="88"/>
    </row>
    <row r="956" spans="1:1" x14ac:dyDescent="0.2">
      <c r="A956" s="88"/>
    </row>
    <row r="957" spans="1:1" x14ac:dyDescent="0.2">
      <c r="A957" s="88"/>
    </row>
    <row r="958" spans="1:1" x14ac:dyDescent="0.2">
      <c r="A958" s="88"/>
    </row>
    <row r="959" spans="1:1" x14ac:dyDescent="0.2">
      <c r="A959" s="88"/>
    </row>
    <row r="960" spans="1:1" x14ac:dyDescent="0.2">
      <c r="A960" s="88"/>
    </row>
    <row r="961" spans="1:1" x14ac:dyDescent="0.2">
      <c r="A961" s="88"/>
    </row>
    <row r="962" spans="1:1" x14ac:dyDescent="0.2">
      <c r="A962" s="88"/>
    </row>
    <row r="963" spans="1:1" x14ac:dyDescent="0.2">
      <c r="A963" s="88"/>
    </row>
    <row r="964" spans="1:1" x14ac:dyDescent="0.2">
      <c r="A964" s="88"/>
    </row>
    <row r="965" spans="1:1" x14ac:dyDescent="0.2">
      <c r="A965" s="88"/>
    </row>
    <row r="966" spans="1:1" x14ac:dyDescent="0.2">
      <c r="A966" s="88"/>
    </row>
    <row r="967" spans="1:1" x14ac:dyDescent="0.2">
      <c r="A967" s="88"/>
    </row>
    <row r="968" spans="1:1" x14ac:dyDescent="0.2">
      <c r="A968" s="88"/>
    </row>
    <row r="969" spans="1:1" x14ac:dyDescent="0.2">
      <c r="A969" s="88"/>
    </row>
    <row r="970" spans="1:1" x14ac:dyDescent="0.2">
      <c r="A970" s="88"/>
    </row>
    <row r="971" spans="1:1" x14ac:dyDescent="0.2">
      <c r="A971" s="88"/>
    </row>
    <row r="972" spans="1:1" x14ac:dyDescent="0.2">
      <c r="A972" s="88"/>
    </row>
    <row r="973" spans="1:1" x14ac:dyDescent="0.2">
      <c r="A973" s="88"/>
    </row>
    <row r="974" spans="1:1" x14ac:dyDescent="0.2">
      <c r="A974" s="88"/>
    </row>
    <row r="975" spans="1:1" x14ac:dyDescent="0.2">
      <c r="A975" s="88"/>
    </row>
    <row r="976" spans="1:1" x14ac:dyDescent="0.2">
      <c r="A976" s="88"/>
    </row>
    <row r="977" spans="1:1" x14ac:dyDescent="0.2">
      <c r="A977" s="88"/>
    </row>
    <row r="978" spans="1:1" x14ac:dyDescent="0.2">
      <c r="A978" s="88"/>
    </row>
    <row r="979" spans="1:1" x14ac:dyDescent="0.2">
      <c r="A979" s="88"/>
    </row>
    <row r="980" spans="1:1" x14ac:dyDescent="0.2">
      <c r="A980" s="88"/>
    </row>
    <row r="981" spans="1:1" x14ac:dyDescent="0.2">
      <c r="A981" s="88"/>
    </row>
    <row r="982" spans="1:1" x14ac:dyDescent="0.2">
      <c r="A982" s="88"/>
    </row>
    <row r="983" spans="1:1" x14ac:dyDescent="0.2">
      <c r="A983" s="88"/>
    </row>
    <row r="984" spans="1:1" x14ac:dyDescent="0.2">
      <c r="A984" s="88"/>
    </row>
    <row r="985" spans="1:1" x14ac:dyDescent="0.2">
      <c r="A985" s="88"/>
    </row>
    <row r="986" spans="1:1" x14ac:dyDescent="0.2">
      <c r="A986" s="88"/>
    </row>
    <row r="987" spans="1:1" x14ac:dyDescent="0.2">
      <c r="A987" s="88"/>
    </row>
    <row r="988" spans="1:1" x14ac:dyDescent="0.2">
      <c r="A988" s="88"/>
    </row>
    <row r="989" spans="1:1" x14ac:dyDescent="0.2">
      <c r="A989" s="88"/>
    </row>
    <row r="990" spans="1:1" x14ac:dyDescent="0.2">
      <c r="A990" s="88"/>
    </row>
    <row r="991" spans="1:1" x14ac:dyDescent="0.2">
      <c r="A991" s="88"/>
    </row>
    <row r="992" spans="1:1" x14ac:dyDescent="0.2">
      <c r="A992" s="88"/>
    </row>
    <row r="993" spans="1:1" x14ac:dyDescent="0.2">
      <c r="A993" s="88"/>
    </row>
    <row r="994" spans="1:1" x14ac:dyDescent="0.2">
      <c r="A994" s="88"/>
    </row>
    <row r="995" spans="1:1" x14ac:dyDescent="0.2">
      <c r="A995" s="88"/>
    </row>
    <row r="996" spans="1:1" x14ac:dyDescent="0.2">
      <c r="A996" s="88"/>
    </row>
    <row r="997" spans="1:1" x14ac:dyDescent="0.2">
      <c r="A997" s="88"/>
    </row>
    <row r="998" spans="1:1" x14ac:dyDescent="0.2">
      <c r="A998" s="88"/>
    </row>
    <row r="999" spans="1:1" x14ac:dyDescent="0.2">
      <c r="A999" s="88"/>
    </row>
    <row r="1000" spans="1:1" x14ac:dyDescent="0.2">
      <c r="A1000" s="88"/>
    </row>
    <row r="1001" spans="1:1" x14ac:dyDescent="0.2">
      <c r="A1001" s="88"/>
    </row>
    <row r="1002" spans="1:1" x14ac:dyDescent="0.2">
      <c r="A1002" s="88"/>
    </row>
    <row r="1003" spans="1:1" x14ac:dyDescent="0.2">
      <c r="A1003" s="88"/>
    </row>
    <row r="1004" spans="1:1" x14ac:dyDescent="0.2">
      <c r="A1004" s="88"/>
    </row>
    <row r="1005" spans="1:1" x14ac:dyDescent="0.2">
      <c r="A1005" s="88"/>
    </row>
    <row r="1006" spans="1:1" x14ac:dyDescent="0.2">
      <c r="A1006" s="88"/>
    </row>
    <row r="1007" spans="1:1" x14ac:dyDescent="0.2">
      <c r="A1007" s="88"/>
    </row>
    <row r="1008" spans="1:1" x14ac:dyDescent="0.2">
      <c r="A1008" s="88"/>
    </row>
    <row r="1009" spans="1:1" x14ac:dyDescent="0.2">
      <c r="A1009" s="88"/>
    </row>
    <row r="1010" spans="1:1" x14ac:dyDescent="0.2">
      <c r="A1010" s="88"/>
    </row>
    <row r="1011" spans="1:1" x14ac:dyDescent="0.2">
      <c r="A1011" s="88"/>
    </row>
    <row r="1012" spans="1:1" x14ac:dyDescent="0.2">
      <c r="A1012" s="88"/>
    </row>
    <row r="1013" spans="1:1" x14ac:dyDescent="0.2">
      <c r="A1013" s="88"/>
    </row>
    <row r="1014" spans="1:1" x14ac:dyDescent="0.2">
      <c r="A1014" s="88"/>
    </row>
    <row r="1015" spans="1:1" x14ac:dyDescent="0.2">
      <c r="A1015" s="88"/>
    </row>
    <row r="1016" spans="1:1" x14ac:dyDescent="0.2">
      <c r="A1016" s="88"/>
    </row>
    <row r="1017" spans="1:1" x14ac:dyDescent="0.2">
      <c r="A1017" s="88"/>
    </row>
    <row r="1018" spans="1:1" x14ac:dyDescent="0.2">
      <c r="A1018" s="88"/>
    </row>
    <row r="1019" spans="1:1" x14ac:dyDescent="0.2">
      <c r="A1019" s="88"/>
    </row>
    <row r="1020" spans="1:1" x14ac:dyDescent="0.2">
      <c r="A1020" s="88"/>
    </row>
    <row r="1021" spans="1:1" x14ac:dyDescent="0.2">
      <c r="A1021" s="88"/>
    </row>
    <row r="1022" spans="1:1" x14ac:dyDescent="0.2">
      <c r="A1022" s="88"/>
    </row>
    <row r="1023" spans="1:1" x14ac:dyDescent="0.2">
      <c r="A1023" s="88"/>
    </row>
    <row r="1024" spans="1:1" x14ac:dyDescent="0.2">
      <c r="A1024" s="88"/>
    </row>
    <row r="1025" spans="1:1" x14ac:dyDescent="0.2">
      <c r="A1025" s="88"/>
    </row>
    <row r="1026" spans="1:1" x14ac:dyDescent="0.2">
      <c r="A1026" s="88"/>
    </row>
    <row r="1027" spans="1:1" x14ac:dyDescent="0.2">
      <c r="A1027" s="88"/>
    </row>
    <row r="1028" spans="1:1" x14ac:dyDescent="0.2">
      <c r="A1028" s="88"/>
    </row>
    <row r="1029" spans="1:1" x14ac:dyDescent="0.2">
      <c r="A1029" s="88"/>
    </row>
    <row r="1030" spans="1:1" x14ac:dyDescent="0.2">
      <c r="A1030" s="88"/>
    </row>
    <row r="1031" spans="1:1" x14ac:dyDescent="0.2">
      <c r="A1031" s="88"/>
    </row>
    <row r="1032" spans="1:1" x14ac:dyDescent="0.2">
      <c r="A1032" s="88"/>
    </row>
    <row r="1033" spans="1:1" x14ac:dyDescent="0.2">
      <c r="A1033" s="88"/>
    </row>
    <row r="1034" spans="1:1" x14ac:dyDescent="0.2">
      <c r="A1034" s="88"/>
    </row>
    <row r="1035" spans="1:1" x14ac:dyDescent="0.2">
      <c r="A1035" s="88"/>
    </row>
    <row r="1036" spans="1:1" x14ac:dyDescent="0.2">
      <c r="A1036" s="88"/>
    </row>
    <row r="1037" spans="1:1" x14ac:dyDescent="0.2">
      <c r="A1037" s="88"/>
    </row>
    <row r="1038" spans="1:1" x14ac:dyDescent="0.2">
      <c r="A1038" s="88"/>
    </row>
    <row r="1039" spans="1:1" x14ac:dyDescent="0.2">
      <c r="A1039" s="88"/>
    </row>
    <row r="1040" spans="1:1" x14ac:dyDescent="0.2">
      <c r="A1040" s="88"/>
    </row>
    <row r="1041" spans="1:1" x14ac:dyDescent="0.2">
      <c r="A1041" s="88"/>
    </row>
    <row r="1042" spans="1:1" x14ac:dyDescent="0.2">
      <c r="A1042" s="88"/>
    </row>
    <row r="1043" spans="1:1" x14ac:dyDescent="0.2">
      <c r="A1043" s="88"/>
    </row>
    <row r="1044" spans="1:1" x14ac:dyDescent="0.2">
      <c r="A1044" s="88"/>
    </row>
    <row r="1045" spans="1:1" x14ac:dyDescent="0.2">
      <c r="A1045" s="88"/>
    </row>
    <row r="1046" spans="1:1" x14ac:dyDescent="0.2">
      <c r="A1046" s="88"/>
    </row>
    <row r="1047" spans="1:1" x14ac:dyDescent="0.2">
      <c r="A1047" s="88"/>
    </row>
    <row r="1048" spans="1:1" x14ac:dyDescent="0.2">
      <c r="A1048" s="88"/>
    </row>
    <row r="1049" spans="1:1" x14ac:dyDescent="0.2">
      <c r="A1049" s="88"/>
    </row>
    <row r="1050" spans="1:1" x14ac:dyDescent="0.2">
      <c r="A1050" s="88"/>
    </row>
    <row r="1051" spans="1:1" x14ac:dyDescent="0.2">
      <c r="A1051" s="88"/>
    </row>
    <row r="1052" spans="1:1" x14ac:dyDescent="0.2">
      <c r="A1052" s="88"/>
    </row>
    <row r="1053" spans="1:1" x14ac:dyDescent="0.2">
      <c r="A1053" s="88"/>
    </row>
    <row r="1054" spans="1:1" x14ac:dyDescent="0.2">
      <c r="A1054" s="88"/>
    </row>
    <row r="1055" spans="1:1" x14ac:dyDescent="0.2">
      <c r="A1055" s="88"/>
    </row>
    <row r="1056" spans="1:1" x14ac:dyDescent="0.2">
      <c r="A1056" s="88"/>
    </row>
    <row r="1057" spans="1:1" x14ac:dyDescent="0.2">
      <c r="A1057" s="88"/>
    </row>
    <row r="1058" spans="1:1" x14ac:dyDescent="0.2">
      <c r="A1058" s="88"/>
    </row>
    <row r="1059" spans="1:1" x14ac:dyDescent="0.2">
      <c r="A1059" s="88"/>
    </row>
    <row r="1060" spans="1:1" x14ac:dyDescent="0.2">
      <c r="A1060" s="88"/>
    </row>
    <row r="1061" spans="1:1" x14ac:dyDescent="0.2">
      <c r="A1061" s="88"/>
    </row>
    <row r="1062" spans="1:1" x14ac:dyDescent="0.2">
      <c r="A1062" s="88"/>
    </row>
    <row r="1063" spans="1:1" x14ac:dyDescent="0.2">
      <c r="A1063" s="88"/>
    </row>
    <row r="1064" spans="1:1" x14ac:dyDescent="0.2">
      <c r="A1064" s="88"/>
    </row>
    <row r="1065" spans="1:1" x14ac:dyDescent="0.2">
      <c r="A1065" s="88"/>
    </row>
    <row r="1066" spans="1:1" x14ac:dyDescent="0.2">
      <c r="A1066" s="88"/>
    </row>
    <row r="1067" spans="1:1" x14ac:dyDescent="0.2">
      <c r="A1067" s="88"/>
    </row>
    <row r="1068" spans="1:1" x14ac:dyDescent="0.2">
      <c r="A1068" s="88"/>
    </row>
    <row r="1069" spans="1:1" x14ac:dyDescent="0.2">
      <c r="A1069" s="88"/>
    </row>
    <row r="1070" spans="1:1" x14ac:dyDescent="0.2">
      <c r="A1070" s="88"/>
    </row>
    <row r="1071" spans="1:1" x14ac:dyDescent="0.2">
      <c r="A1071" s="88"/>
    </row>
    <row r="1072" spans="1:1" x14ac:dyDescent="0.2">
      <c r="A1072" s="88"/>
    </row>
    <row r="1073" spans="1:1" x14ac:dyDescent="0.2">
      <c r="A1073" s="88"/>
    </row>
    <row r="1074" spans="1:1" x14ac:dyDescent="0.2">
      <c r="A1074" s="88"/>
    </row>
    <row r="1075" spans="1:1" x14ac:dyDescent="0.2">
      <c r="A1075" s="88"/>
    </row>
    <row r="1076" spans="1:1" x14ac:dyDescent="0.2">
      <c r="A1076" s="88"/>
    </row>
    <row r="1077" spans="1:1" x14ac:dyDescent="0.2">
      <c r="A1077" s="88"/>
    </row>
    <row r="1078" spans="1:1" x14ac:dyDescent="0.2">
      <c r="A1078" s="88"/>
    </row>
    <row r="1079" spans="1:1" x14ac:dyDescent="0.2">
      <c r="A1079" s="88"/>
    </row>
    <row r="1080" spans="1:1" x14ac:dyDescent="0.2">
      <c r="A1080" s="88"/>
    </row>
    <row r="1081" spans="1:1" x14ac:dyDescent="0.2">
      <c r="A1081" s="88"/>
    </row>
    <row r="1082" spans="1:1" x14ac:dyDescent="0.2">
      <c r="A1082" s="88"/>
    </row>
    <row r="1083" spans="1:1" x14ac:dyDescent="0.2">
      <c r="A1083" s="88"/>
    </row>
    <row r="1084" spans="1:1" x14ac:dyDescent="0.2">
      <c r="A1084" s="88"/>
    </row>
    <row r="1085" spans="1:1" x14ac:dyDescent="0.2">
      <c r="A1085" s="88"/>
    </row>
    <row r="1086" spans="1:1" x14ac:dyDescent="0.2">
      <c r="A1086" s="88"/>
    </row>
    <row r="1087" spans="1:1" x14ac:dyDescent="0.2">
      <c r="A1087" s="88"/>
    </row>
    <row r="1088" spans="1:1" x14ac:dyDescent="0.2">
      <c r="A1088" s="88"/>
    </row>
    <row r="1089" spans="1:1" x14ac:dyDescent="0.2">
      <c r="A1089" s="88"/>
    </row>
    <row r="1090" spans="1:1" x14ac:dyDescent="0.2">
      <c r="A1090" s="88"/>
    </row>
    <row r="1091" spans="1:1" x14ac:dyDescent="0.2">
      <c r="A1091" s="88"/>
    </row>
    <row r="1092" spans="1:1" x14ac:dyDescent="0.2">
      <c r="A1092" s="88"/>
    </row>
    <row r="1093" spans="1:1" x14ac:dyDescent="0.2">
      <c r="A1093" s="88"/>
    </row>
    <row r="1094" spans="1:1" x14ac:dyDescent="0.2">
      <c r="A1094" s="88"/>
    </row>
    <row r="1095" spans="1:1" x14ac:dyDescent="0.2">
      <c r="A1095" s="88"/>
    </row>
    <row r="1096" spans="1:1" x14ac:dyDescent="0.2">
      <c r="A1096" s="88"/>
    </row>
    <row r="1097" spans="1:1" x14ac:dyDescent="0.2">
      <c r="A1097" s="88"/>
    </row>
    <row r="1098" spans="1:1" x14ac:dyDescent="0.2">
      <c r="A1098" s="88"/>
    </row>
    <row r="1099" spans="1:1" x14ac:dyDescent="0.2">
      <c r="A1099" s="88"/>
    </row>
    <row r="1100" spans="1:1" x14ac:dyDescent="0.2">
      <c r="A1100" s="88"/>
    </row>
    <row r="1101" spans="1:1" x14ac:dyDescent="0.2">
      <c r="A1101" s="88"/>
    </row>
    <row r="1102" spans="1:1" x14ac:dyDescent="0.2">
      <c r="A1102" s="88"/>
    </row>
    <row r="1103" spans="1:1" x14ac:dyDescent="0.2">
      <c r="A1103" s="88"/>
    </row>
    <row r="1104" spans="1:1" x14ac:dyDescent="0.2">
      <c r="A1104" s="88"/>
    </row>
    <row r="1105" spans="1:1" x14ac:dyDescent="0.2">
      <c r="A1105" s="88"/>
    </row>
    <row r="1106" spans="1:1" x14ac:dyDescent="0.2">
      <c r="A1106" s="88"/>
    </row>
    <row r="1107" spans="1:1" x14ac:dyDescent="0.2">
      <c r="A1107" s="88"/>
    </row>
    <row r="1108" spans="1:1" x14ac:dyDescent="0.2">
      <c r="A1108" s="88"/>
    </row>
    <row r="1109" spans="1:1" x14ac:dyDescent="0.2">
      <c r="A1109" s="88"/>
    </row>
    <row r="1110" spans="1:1" x14ac:dyDescent="0.2">
      <c r="A1110" s="88"/>
    </row>
    <row r="1111" spans="1:1" x14ac:dyDescent="0.2">
      <c r="A1111" s="88"/>
    </row>
    <row r="1112" spans="1:1" x14ac:dyDescent="0.2">
      <c r="A1112" s="88"/>
    </row>
    <row r="1113" spans="1:1" x14ac:dyDescent="0.2">
      <c r="A1113" s="88"/>
    </row>
    <row r="1114" spans="1:1" x14ac:dyDescent="0.2">
      <c r="A1114" s="88"/>
    </row>
    <row r="1115" spans="1:1" x14ac:dyDescent="0.2">
      <c r="A1115" s="88"/>
    </row>
    <row r="1116" spans="1:1" x14ac:dyDescent="0.2">
      <c r="A1116" s="88"/>
    </row>
    <row r="1117" spans="1:1" x14ac:dyDescent="0.2">
      <c r="A1117" s="88"/>
    </row>
    <row r="1118" spans="1:1" x14ac:dyDescent="0.2">
      <c r="A1118" s="88"/>
    </row>
    <row r="1119" spans="1:1" x14ac:dyDescent="0.2">
      <c r="A1119" s="88"/>
    </row>
    <row r="1120" spans="1:1" x14ac:dyDescent="0.2">
      <c r="A1120" s="88"/>
    </row>
    <row r="1121" spans="1:1" x14ac:dyDescent="0.2">
      <c r="A1121" s="88"/>
    </row>
    <row r="1122" spans="1:1" x14ac:dyDescent="0.2">
      <c r="A1122" s="88"/>
    </row>
    <row r="1123" spans="1:1" x14ac:dyDescent="0.2">
      <c r="A1123" s="88"/>
    </row>
    <row r="1124" spans="1:1" x14ac:dyDescent="0.2">
      <c r="A1124" s="88"/>
    </row>
    <row r="1125" spans="1:1" x14ac:dyDescent="0.2">
      <c r="A1125" s="88"/>
    </row>
    <row r="1126" spans="1:1" x14ac:dyDescent="0.2">
      <c r="A1126" s="88"/>
    </row>
    <row r="1127" spans="1:1" x14ac:dyDescent="0.2">
      <c r="A1127" s="88"/>
    </row>
    <row r="1128" spans="1:1" x14ac:dyDescent="0.2">
      <c r="A1128" s="88"/>
    </row>
    <row r="1129" spans="1:1" x14ac:dyDescent="0.2">
      <c r="A1129" s="88"/>
    </row>
    <row r="1130" spans="1:1" x14ac:dyDescent="0.2">
      <c r="A1130" s="88"/>
    </row>
    <row r="1131" spans="1:1" x14ac:dyDescent="0.2">
      <c r="A1131" s="88"/>
    </row>
    <row r="1132" spans="1:1" x14ac:dyDescent="0.2">
      <c r="A1132" s="88"/>
    </row>
    <row r="1133" spans="1:1" x14ac:dyDescent="0.2">
      <c r="A1133" s="88"/>
    </row>
    <row r="1134" spans="1:1" x14ac:dyDescent="0.2">
      <c r="A1134" s="88"/>
    </row>
    <row r="1135" spans="1:1" x14ac:dyDescent="0.2">
      <c r="A1135" s="88"/>
    </row>
    <row r="1136" spans="1:1" x14ac:dyDescent="0.2">
      <c r="A1136" s="88"/>
    </row>
    <row r="1137" spans="1:1" x14ac:dyDescent="0.2">
      <c r="A1137" s="88"/>
    </row>
    <row r="1138" spans="1:1" x14ac:dyDescent="0.2">
      <c r="A1138" s="88"/>
    </row>
    <row r="1139" spans="1:1" x14ac:dyDescent="0.2">
      <c r="A1139" s="88"/>
    </row>
    <row r="1140" spans="1:1" x14ac:dyDescent="0.2">
      <c r="A1140" s="88"/>
    </row>
    <row r="1141" spans="1:1" x14ac:dyDescent="0.2">
      <c r="A1141" s="88"/>
    </row>
    <row r="1142" spans="1:1" x14ac:dyDescent="0.2">
      <c r="A1142" s="88"/>
    </row>
    <row r="1143" spans="1:1" x14ac:dyDescent="0.2">
      <c r="A1143" s="88"/>
    </row>
    <row r="1144" spans="1:1" x14ac:dyDescent="0.2">
      <c r="A1144" s="88"/>
    </row>
    <row r="1145" spans="1:1" x14ac:dyDescent="0.2">
      <c r="A1145" s="88"/>
    </row>
    <row r="1146" spans="1:1" x14ac:dyDescent="0.2">
      <c r="A1146" s="88"/>
    </row>
    <row r="1147" spans="1:1" x14ac:dyDescent="0.2">
      <c r="A1147" s="88"/>
    </row>
    <row r="1148" spans="1:1" x14ac:dyDescent="0.2">
      <c r="A1148" s="88"/>
    </row>
    <row r="1149" spans="1:1" x14ac:dyDescent="0.2">
      <c r="A1149" s="88"/>
    </row>
    <row r="1150" spans="1:1" x14ac:dyDescent="0.2">
      <c r="A1150" s="88"/>
    </row>
    <row r="1151" spans="1:1" x14ac:dyDescent="0.2">
      <c r="A1151" s="88"/>
    </row>
    <row r="1152" spans="1:1" x14ac:dyDescent="0.2">
      <c r="A1152" s="88"/>
    </row>
    <row r="1153" spans="1:1" x14ac:dyDescent="0.2">
      <c r="A1153" s="88"/>
    </row>
    <row r="1154" spans="1:1" x14ac:dyDescent="0.2">
      <c r="A1154" s="88"/>
    </row>
    <row r="1155" spans="1:1" x14ac:dyDescent="0.2">
      <c r="A1155" s="88"/>
    </row>
    <row r="1156" spans="1:1" x14ac:dyDescent="0.2">
      <c r="A1156" s="88"/>
    </row>
    <row r="1157" spans="1:1" x14ac:dyDescent="0.2">
      <c r="A1157" s="88"/>
    </row>
    <row r="1158" spans="1:1" x14ac:dyDescent="0.2">
      <c r="A1158" s="88"/>
    </row>
    <row r="1159" spans="1:1" x14ac:dyDescent="0.2">
      <c r="A1159" s="88"/>
    </row>
    <row r="1160" spans="1:1" x14ac:dyDescent="0.2">
      <c r="A1160" s="88"/>
    </row>
    <row r="1161" spans="1:1" x14ac:dyDescent="0.2">
      <c r="A1161" s="88"/>
    </row>
    <row r="1162" spans="1:1" x14ac:dyDescent="0.2">
      <c r="A1162" s="88"/>
    </row>
    <row r="1163" spans="1:1" x14ac:dyDescent="0.2">
      <c r="A1163" s="88"/>
    </row>
    <row r="1164" spans="1:1" x14ac:dyDescent="0.2">
      <c r="A1164" s="88"/>
    </row>
    <row r="1165" spans="1:1" x14ac:dyDescent="0.2">
      <c r="A1165" s="88"/>
    </row>
    <row r="1166" spans="1:1" x14ac:dyDescent="0.2">
      <c r="A1166" s="88"/>
    </row>
    <row r="1167" spans="1:1" x14ac:dyDescent="0.2">
      <c r="A1167" s="88"/>
    </row>
    <row r="1168" spans="1:1" x14ac:dyDescent="0.2">
      <c r="A1168" s="88"/>
    </row>
    <row r="1169" spans="1:1" x14ac:dyDescent="0.2">
      <c r="A1169" s="88"/>
    </row>
    <row r="1170" spans="1:1" x14ac:dyDescent="0.2">
      <c r="A1170" s="88"/>
    </row>
    <row r="1171" spans="1:1" x14ac:dyDescent="0.2">
      <c r="A1171" s="88"/>
    </row>
    <row r="1172" spans="1:1" x14ac:dyDescent="0.2">
      <c r="A1172" s="88"/>
    </row>
    <row r="1173" spans="1:1" x14ac:dyDescent="0.2">
      <c r="A1173" s="88"/>
    </row>
    <row r="1174" spans="1:1" x14ac:dyDescent="0.2">
      <c r="A1174" s="88"/>
    </row>
    <row r="1175" spans="1:1" x14ac:dyDescent="0.2">
      <c r="A1175" s="88"/>
    </row>
    <row r="1176" spans="1:1" x14ac:dyDescent="0.2">
      <c r="A1176" s="88"/>
    </row>
    <row r="1177" spans="1:1" x14ac:dyDescent="0.2">
      <c r="A1177" s="88"/>
    </row>
    <row r="1178" spans="1:1" x14ac:dyDescent="0.2">
      <c r="A1178" s="88"/>
    </row>
    <row r="1179" spans="1:1" x14ac:dyDescent="0.2">
      <c r="A1179" s="88"/>
    </row>
    <row r="1180" spans="1:1" x14ac:dyDescent="0.2">
      <c r="A1180" s="88"/>
    </row>
    <row r="1181" spans="1:1" x14ac:dyDescent="0.2">
      <c r="A1181" s="88"/>
    </row>
    <row r="1182" spans="1:1" x14ac:dyDescent="0.2">
      <c r="A1182" s="88"/>
    </row>
    <row r="1183" spans="1:1" x14ac:dyDescent="0.2">
      <c r="A1183" s="88"/>
    </row>
    <row r="1184" spans="1:1" x14ac:dyDescent="0.2">
      <c r="A1184" s="88"/>
    </row>
    <row r="1185" spans="1:1" x14ac:dyDescent="0.2">
      <c r="A1185" s="88"/>
    </row>
    <row r="1186" spans="1:1" x14ac:dyDescent="0.2">
      <c r="A1186" s="88"/>
    </row>
    <row r="1187" spans="1:1" x14ac:dyDescent="0.2">
      <c r="A1187" s="88"/>
    </row>
    <row r="1188" spans="1:1" x14ac:dyDescent="0.2">
      <c r="A1188" s="88"/>
    </row>
    <row r="1189" spans="1:1" x14ac:dyDescent="0.2">
      <c r="A1189" s="88"/>
    </row>
    <row r="1190" spans="1:1" x14ac:dyDescent="0.2">
      <c r="A1190" s="88"/>
    </row>
    <row r="1191" spans="1:1" x14ac:dyDescent="0.2">
      <c r="A1191" s="88"/>
    </row>
    <row r="1192" spans="1:1" x14ac:dyDescent="0.2">
      <c r="A1192" s="88"/>
    </row>
    <row r="1193" spans="1:1" x14ac:dyDescent="0.2">
      <c r="A1193" s="88"/>
    </row>
    <row r="1194" spans="1:1" x14ac:dyDescent="0.2">
      <c r="A1194" s="88"/>
    </row>
    <row r="1195" spans="1:1" x14ac:dyDescent="0.2">
      <c r="A1195" s="88"/>
    </row>
    <row r="1196" spans="1:1" x14ac:dyDescent="0.2">
      <c r="A1196" s="88"/>
    </row>
    <row r="1197" spans="1:1" x14ac:dyDescent="0.2">
      <c r="A1197" s="88"/>
    </row>
    <row r="1198" spans="1:1" x14ac:dyDescent="0.2">
      <c r="A1198" s="88"/>
    </row>
    <row r="1199" spans="1:1" x14ac:dyDescent="0.2">
      <c r="A1199" s="88"/>
    </row>
    <row r="1200" spans="1:1" x14ac:dyDescent="0.2">
      <c r="A1200" s="88"/>
    </row>
    <row r="1201" spans="1:1" x14ac:dyDescent="0.2">
      <c r="A1201" s="88"/>
    </row>
    <row r="1202" spans="1:1" x14ac:dyDescent="0.2">
      <c r="A1202" s="88"/>
    </row>
    <row r="1203" spans="1:1" x14ac:dyDescent="0.2">
      <c r="A1203" s="88"/>
    </row>
    <row r="1204" spans="1:1" x14ac:dyDescent="0.2">
      <c r="A1204" s="88"/>
    </row>
    <row r="1205" spans="1:1" x14ac:dyDescent="0.2">
      <c r="A1205" s="88"/>
    </row>
    <row r="1206" spans="1:1" x14ac:dyDescent="0.2">
      <c r="A1206" s="88"/>
    </row>
    <row r="1207" spans="1:1" x14ac:dyDescent="0.2">
      <c r="A1207" s="88"/>
    </row>
    <row r="1208" spans="1:1" x14ac:dyDescent="0.2">
      <c r="A1208" s="88"/>
    </row>
    <row r="1209" spans="1:1" x14ac:dyDescent="0.2">
      <c r="A1209" s="88"/>
    </row>
    <row r="1210" spans="1:1" x14ac:dyDescent="0.2">
      <c r="A1210" s="88"/>
    </row>
    <row r="1211" spans="1:1" x14ac:dyDescent="0.2">
      <c r="A1211" s="88"/>
    </row>
    <row r="1212" spans="1:1" x14ac:dyDescent="0.2">
      <c r="A1212" s="88"/>
    </row>
    <row r="1213" spans="1:1" x14ac:dyDescent="0.2">
      <c r="A1213" s="88"/>
    </row>
    <row r="1214" spans="1:1" x14ac:dyDescent="0.2">
      <c r="A1214" s="88"/>
    </row>
    <row r="1215" spans="1:1" x14ac:dyDescent="0.2">
      <c r="A1215" s="88"/>
    </row>
    <row r="1216" spans="1:1" x14ac:dyDescent="0.2">
      <c r="A1216" s="88"/>
    </row>
    <row r="1217" spans="1:1" x14ac:dyDescent="0.2">
      <c r="A1217" s="88"/>
    </row>
    <row r="1218" spans="1:1" x14ac:dyDescent="0.2">
      <c r="A1218" s="88"/>
    </row>
    <row r="1219" spans="1:1" x14ac:dyDescent="0.2">
      <c r="A1219" s="88"/>
    </row>
    <row r="1220" spans="1:1" x14ac:dyDescent="0.2">
      <c r="A1220" s="88"/>
    </row>
    <row r="1221" spans="1:1" x14ac:dyDescent="0.2">
      <c r="A1221" s="88"/>
    </row>
    <row r="1222" spans="1:1" x14ac:dyDescent="0.2">
      <c r="A1222" s="88"/>
    </row>
    <row r="1223" spans="1:1" x14ac:dyDescent="0.2">
      <c r="A1223" s="88"/>
    </row>
    <row r="1224" spans="1:1" x14ac:dyDescent="0.2">
      <c r="A1224" s="88"/>
    </row>
    <row r="1225" spans="1:1" x14ac:dyDescent="0.2">
      <c r="A1225" s="88"/>
    </row>
    <row r="1226" spans="1:1" x14ac:dyDescent="0.2">
      <c r="A1226" s="88"/>
    </row>
    <row r="1227" spans="1:1" x14ac:dyDescent="0.2">
      <c r="A1227" s="88"/>
    </row>
    <row r="1228" spans="1:1" x14ac:dyDescent="0.2">
      <c r="A1228" s="88"/>
    </row>
    <row r="1229" spans="1:1" x14ac:dyDescent="0.2">
      <c r="A1229" s="88"/>
    </row>
    <row r="1230" spans="1:1" x14ac:dyDescent="0.2">
      <c r="A1230" s="88"/>
    </row>
    <row r="1231" spans="1:1" x14ac:dyDescent="0.2">
      <c r="A1231" s="88"/>
    </row>
    <row r="1232" spans="1:1" x14ac:dyDescent="0.2">
      <c r="A1232" s="88"/>
    </row>
    <row r="1233" spans="1:1" x14ac:dyDescent="0.2">
      <c r="A1233" s="88"/>
    </row>
    <row r="1234" spans="1:1" x14ac:dyDescent="0.2">
      <c r="A1234" s="88"/>
    </row>
    <row r="1235" spans="1:1" x14ac:dyDescent="0.2">
      <c r="A1235" s="88"/>
    </row>
    <row r="1236" spans="1:1" x14ac:dyDescent="0.2">
      <c r="A1236" s="88"/>
    </row>
    <row r="1237" spans="1:1" x14ac:dyDescent="0.2">
      <c r="A1237" s="88"/>
    </row>
    <row r="1238" spans="1:1" x14ac:dyDescent="0.2">
      <c r="A1238" s="88"/>
    </row>
    <row r="1239" spans="1:1" x14ac:dyDescent="0.2">
      <c r="A1239" s="88"/>
    </row>
    <row r="1240" spans="1:1" x14ac:dyDescent="0.2">
      <c r="A1240" s="88"/>
    </row>
    <row r="1241" spans="1:1" x14ac:dyDescent="0.2">
      <c r="A1241" s="88"/>
    </row>
    <row r="1242" spans="1:1" x14ac:dyDescent="0.2">
      <c r="A1242" s="88"/>
    </row>
    <row r="1243" spans="1:1" x14ac:dyDescent="0.2">
      <c r="A1243" s="88"/>
    </row>
    <row r="1244" spans="1:1" x14ac:dyDescent="0.2">
      <c r="A1244" s="88"/>
    </row>
    <row r="1245" spans="1:1" x14ac:dyDescent="0.2">
      <c r="A1245" s="88"/>
    </row>
    <row r="1246" spans="1:1" x14ac:dyDescent="0.2">
      <c r="A1246" s="88"/>
    </row>
    <row r="1247" spans="1:1" x14ac:dyDescent="0.2">
      <c r="A1247" s="88"/>
    </row>
    <row r="1248" spans="1:1" x14ac:dyDescent="0.2">
      <c r="A1248" s="88"/>
    </row>
    <row r="1249" spans="1:1" x14ac:dyDescent="0.2">
      <c r="A1249" s="88"/>
    </row>
    <row r="1250" spans="1:1" x14ac:dyDescent="0.2">
      <c r="A1250" s="88"/>
    </row>
    <row r="1251" spans="1:1" x14ac:dyDescent="0.2">
      <c r="A1251" s="88"/>
    </row>
    <row r="1252" spans="1:1" x14ac:dyDescent="0.2">
      <c r="A1252" s="88"/>
    </row>
    <row r="1253" spans="1:1" x14ac:dyDescent="0.2">
      <c r="A1253" s="88"/>
    </row>
    <row r="1254" spans="1:1" x14ac:dyDescent="0.2">
      <c r="A1254" s="88"/>
    </row>
    <row r="1255" spans="1:1" x14ac:dyDescent="0.2">
      <c r="A1255" s="88"/>
    </row>
    <row r="1256" spans="1:1" x14ac:dyDescent="0.2">
      <c r="A1256" s="88"/>
    </row>
    <row r="1257" spans="1:1" x14ac:dyDescent="0.2">
      <c r="A1257" s="88"/>
    </row>
    <row r="1258" spans="1:1" x14ac:dyDescent="0.2">
      <c r="A1258" s="88"/>
    </row>
    <row r="1259" spans="1:1" x14ac:dyDescent="0.2">
      <c r="A1259" s="88"/>
    </row>
    <row r="1260" spans="1:1" x14ac:dyDescent="0.2">
      <c r="A1260" s="88"/>
    </row>
    <row r="1261" spans="1:1" x14ac:dyDescent="0.2">
      <c r="A1261" s="88"/>
    </row>
    <row r="1262" spans="1:1" x14ac:dyDescent="0.2">
      <c r="A1262" s="88"/>
    </row>
    <row r="1263" spans="1:1" x14ac:dyDescent="0.2">
      <c r="A1263" s="88"/>
    </row>
    <row r="1264" spans="1:1" x14ac:dyDescent="0.2">
      <c r="A1264" s="88"/>
    </row>
    <row r="1265" spans="1:1" x14ac:dyDescent="0.2">
      <c r="A1265" s="88"/>
    </row>
    <row r="1266" spans="1:1" x14ac:dyDescent="0.2">
      <c r="A1266" s="88"/>
    </row>
    <row r="1267" spans="1:1" x14ac:dyDescent="0.2">
      <c r="A1267" s="88"/>
    </row>
    <row r="1268" spans="1:1" x14ac:dyDescent="0.2">
      <c r="A1268" s="88"/>
    </row>
    <row r="1269" spans="1:1" x14ac:dyDescent="0.2">
      <c r="A1269" s="88"/>
    </row>
    <row r="1270" spans="1:1" x14ac:dyDescent="0.2">
      <c r="A1270" s="88"/>
    </row>
    <row r="1271" spans="1:1" x14ac:dyDescent="0.2">
      <c r="A1271" s="88"/>
    </row>
    <row r="1272" spans="1:1" x14ac:dyDescent="0.2">
      <c r="A1272" s="88"/>
    </row>
    <row r="1273" spans="1:1" x14ac:dyDescent="0.2">
      <c r="A1273" s="88"/>
    </row>
    <row r="1274" spans="1:1" x14ac:dyDescent="0.2">
      <c r="A1274" s="88"/>
    </row>
    <row r="1275" spans="1:1" x14ac:dyDescent="0.2">
      <c r="A1275" s="88"/>
    </row>
    <row r="1276" spans="1:1" x14ac:dyDescent="0.2">
      <c r="A1276" s="88"/>
    </row>
    <row r="1277" spans="1:1" x14ac:dyDescent="0.2">
      <c r="A1277" s="88"/>
    </row>
    <row r="1278" spans="1:1" x14ac:dyDescent="0.2">
      <c r="A1278" s="88"/>
    </row>
    <row r="1279" spans="1:1" x14ac:dyDescent="0.2">
      <c r="A1279" s="88"/>
    </row>
    <row r="1280" spans="1:1" x14ac:dyDescent="0.2">
      <c r="A1280" s="88"/>
    </row>
    <row r="1281" spans="1:1" x14ac:dyDescent="0.2">
      <c r="A1281" s="88"/>
    </row>
    <row r="1282" spans="1:1" x14ac:dyDescent="0.2">
      <c r="A1282" s="88"/>
    </row>
    <row r="1283" spans="1:1" x14ac:dyDescent="0.2">
      <c r="A1283" s="88"/>
    </row>
    <row r="1284" spans="1:1" x14ac:dyDescent="0.2">
      <c r="A1284" s="88"/>
    </row>
    <row r="1285" spans="1:1" x14ac:dyDescent="0.2">
      <c r="A1285" s="88"/>
    </row>
    <row r="1286" spans="1:1" x14ac:dyDescent="0.2">
      <c r="A1286" s="88"/>
    </row>
    <row r="1287" spans="1:1" x14ac:dyDescent="0.2">
      <c r="A1287" s="88"/>
    </row>
    <row r="1288" spans="1:1" x14ac:dyDescent="0.2">
      <c r="A1288" s="88"/>
    </row>
    <row r="1289" spans="1:1" x14ac:dyDescent="0.2">
      <c r="A1289" s="88"/>
    </row>
    <row r="1290" spans="1:1" x14ac:dyDescent="0.2">
      <c r="A1290" s="88"/>
    </row>
    <row r="1291" spans="1:1" x14ac:dyDescent="0.2">
      <c r="A1291" s="88"/>
    </row>
    <row r="1292" spans="1:1" x14ac:dyDescent="0.2">
      <c r="A1292" s="88"/>
    </row>
    <row r="1293" spans="1:1" x14ac:dyDescent="0.2">
      <c r="A1293" s="88"/>
    </row>
    <row r="1294" spans="1:1" x14ac:dyDescent="0.2">
      <c r="A1294" s="88"/>
    </row>
    <row r="1295" spans="1:1" x14ac:dyDescent="0.2">
      <c r="A1295" s="88"/>
    </row>
    <row r="1296" spans="1:1" x14ac:dyDescent="0.2">
      <c r="A1296" s="88"/>
    </row>
    <row r="1297" spans="1:1" x14ac:dyDescent="0.2">
      <c r="A1297" s="88"/>
    </row>
    <row r="1298" spans="1:1" x14ac:dyDescent="0.2">
      <c r="A1298" s="88"/>
    </row>
    <row r="1299" spans="1:1" x14ac:dyDescent="0.2">
      <c r="A1299" s="88"/>
    </row>
    <row r="1300" spans="1:1" x14ac:dyDescent="0.2">
      <c r="A1300" s="88"/>
    </row>
    <row r="1301" spans="1:1" x14ac:dyDescent="0.2">
      <c r="A1301" s="88"/>
    </row>
    <row r="1302" spans="1:1" x14ac:dyDescent="0.2">
      <c r="A1302" s="88"/>
    </row>
    <row r="1303" spans="1:1" x14ac:dyDescent="0.2">
      <c r="A1303" s="88"/>
    </row>
    <row r="1304" spans="1:1" x14ac:dyDescent="0.2">
      <c r="A1304" s="88"/>
    </row>
    <row r="1305" spans="1:1" x14ac:dyDescent="0.2">
      <c r="A1305" s="88"/>
    </row>
    <row r="1306" spans="1:1" x14ac:dyDescent="0.2">
      <c r="A1306" s="88"/>
    </row>
    <row r="1307" spans="1:1" x14ac:dyDescent="0.2">
      <c r="A1307" s="88"/>
    </row>
    <row r="1308" spans="1:1" x14ac:dyDescent="0.2">
      <c r="A1308" s="88"/>
    </row>
    <row r="1309" spans="1:1" x14ac:dyDescent="0.2">
      <c r="A1309" s="88"/>
    </row>
    <row r="1310" spans="1:1" x14ac:dyDescent="0.2">
      <c r="A1310" s="88"/>
    </row>
    <row r="1311" spans="1:1" x14ac:dyDescent="0.2">
      <c r="A1311" s="88"/>
    </row>
    <row r="1312" spans="1:1" x14ac:dyDescent="0.2">
      <c r="A1312" s="88"/>
    </row>
    <row r="1313" spans="1:1" x14ac:dyDescent="0.2">
      <c r="A1313" s="88"/>
    </row>
    <row r="1314" spans="1:1" x14ac:dyDescent="0.2">
      <c r="A1314" s="88"/>
    </row>
    <row r="1315" spans="1:1" x14ac:dyDescent="0.2">
      <c r="A1315" s="88"/>
    </row>
    <row r="1316" spans="1:1" x14ac:dyDescent="0.2">
      <c r="A1316" s="88"/>
    </row>
    <row r="1317" spans="1:1" x14ac:dyDescent="0.2">
      <c r="A1317" s="88"/>
    </row>
    <row r="1318" spans="1:1" x14ac:dyDescent="0.2">
      <c r="A1318" s="88"/>
    </row>
    <row r="1319" spans="1:1" x14ac:dyDescent="0.2">
      <c r="A1319" s="88"/>
    </row>
    <row r="1320" spans="1:1" x14ac:dyDescent="0.2">
      <c r="A1320" s="88"/>
    </row>
    <row r="1321" spans="1:1" x14ac:dyDescent="0.2">
      <c r="A1321" s="88"/>
    </row>
    <row r="1322" spans="1:1" x14ac:dyDescent="0.2">
      <c r="A1322" s="88"/>
    </row>
    <row r="1323" spans="1:1" x14ac:dyDescent="0.2">
      <c r="A1323" s="88"/>
    </row>
    <row r="1324" spans="1:1" x14ac:dyDescent="0.2">
      <c r="A1324" s="88"/>
    </row>
    <row r="1325" spans="1:1" x14ac:dyDescent="0.2">
      <c r="A1325" s="88"/>
    </row>
    <row r="1326" spans="1:1" x14ac:dyDescent="0.2">
      <c r="A1326" s="88"/>
    </row>
    <row r="1327" spans="1:1" x14ac:dyDescent="0.2">
      <c r="A1327" s="88"/>
    </row>
    <row r="1328" spans="1:1" x14ac:dyDescent="0.2">
      <c r="A1328" s="88"/>
    </row>
    <row r="1329" spans="1:1" x14ac:dyDescent="0.2">
      <c r="A1329" s="88"/>
    </row>
    <row r="1330" spans="1:1" x14ac:dyDescent="0.2">
      <c r="A1330" s="88"/>
    </row>
    <row r="1331" spans="1:1" x14ac:dyDescent="0.2">
      <c r="A1331" s="88"/>
    </row>
    <row r="1332" spans="1:1" x14ac:dyDescent="0.2">
      <c r="A1332" s="88"/>
    </row>
    <row r="1333" spans="1:1" x14ac:dyDescent="0.2">
      <c r="A1333" s="88"/>
    </row>
    <row r="1334" spans="1:1" x14ac:dyDescent="0.2">
      <c r="A1334" s="88"/>
    </row>
    <row r="1335" spans="1:1" x14ac:dyDescent="0.2">
      <c r="A1335" s="88"/>
    </row>
    <row r="1336" spans="1:1" x14ac:dyDescent="0.2">
      <c r="A1336" s="88"/>
    </row>
    <row r="1337" spans="1:1" x14ac:dyDescent="0.2">
      <c r="A1337" s="88"/>
    </row>
    <row r="1338" spans="1:1" x14ac:dyDescent="0.2">
      <c r="A1338" s="88"/>
    </row>
    <row r="1339" spans="1:1" x14ac:dyDescent="0.2">
      <c r="A1339" s="88"/>
    </row>
    <row r="1340" spans="1:1" x14ac:dyDescent="0.2">
      <c r="A1340" s="88"/>
    </row>
    <row r="1341" spans="1:1" x14ac:dyDescent="0.2">
      <c r="A1341" s="88"/>
    </row>
    <row r="1342" spans="1:1" x14ac:dyDescent="0.2">
      <c r="A1342" s="88"/>
    </row>
    <row r="1343" spans="1:1" x14ac:dyDescent="0.2">
      <c r="A1343" s="88"/>
    </row>
    <row r="1344" spans="1:1" x14ac:dyDescent="0.2">
      <c r="A1344" s="88"/>
    </row>
    <row r="1345" spans="1:1" x14ac:dyDescent="0.2">
      <c r="A1345" s="88"/>
    </row>
    <row r="1346" spans="1:1" x14ac:dyDescent="0.2">
      <c r="A1346" s="88"/>
    </row>
    <row r="1347" spans="1:1" x14ac:dyDescent="0.2">
      <c r="A1347" s="88"/>
    </row>
    <row r="1348" spans="1:1" x14ac:dyDescent="0.2">
      <c r="A1348" s="88"/>
    </row>
    <row r="1349" spans="1:1" x14ac:dyDescent="0.2">
      <c r="A1349" s="88"/>
    </row>
    <row r="1350" spans="1:1" x14ac:dyDescent="0.2">
      <c r="A1350" s="88"/>
    </row>
    <row r="1351" spans="1:1" x14ac:dyDescent="0.2">
      <c r="A1351" s="88"/>
    </row>
    <row r="1352" spans="1:1" x14ac:dyDescent="0.2">
      <c r="A1352" s="88"/>
    </row>
    <row r="1353" spans="1:1" x14ac:dyDescent="0.2">
      <c r="A1353" s="88"/>
    </row>
    <row r="1354" spans="1:1" x14ac:dyDescent="0.2">
      <c r="A1354" s="88"/>
    </row>
    <row r="1355" spans="1:1" x14ac:dyDescent="0.2">
      <c r="A1355" s="88"/>
    </row>
    <row r="1356" spans="1:1" x14ac:dyDescent="0.2">
      <c r="A1356" s="88"/>
    </row>
    <row r="1357" spans="1:1" x14ac:dyDescent="0.2">
      <c r="A1357" s="88"/>
    </row>
    <row r="1358" spans="1:1" x14ac:dyDescent="0.2">
      <c r="A1358" s="88"/>
    </row>
    <row r="1359" spans="1:1" x14ac:dyDescent="0.2">
      <c r="A1359" s="88"/>
    </row>
    <row r="1360" spans="1:1" x14ac:dyDescent="0.2">
      <c r="A1360" s="88"/>
    </row>
    <row r="1361" spans="1:1" x14ac:dyDescent="0.2">
      <c r="A1361" s="88"/>
    </row>
    <row r="1362" spans="1:1" x14ac:dyDescent="0.2">
      <c r="A1362" s="88"/>
    </row>
    <row r="1363" spans="1:1" x14ac:dyDescent="0.2">
      <c r="A1363" s="88"/>
    </row>
    <row r="1364" spans="1:1" x14ac:dyDescent="0.2">
      <c r="A1364" s="88"/>
    </row>
    <row r="1365" spans="1:1" x14ac:dyDescent="0.2">
      <c r="A1365" s="88"/>
    </row>
    <row r="1366" spans="1:1" x14ac:dyDescent="0.2">
      <c r="A1366" s="88"/>
    </row>
    <row r="1367" spans="1:1" x14ac:dyDescent="0.2">
      <c r="A1367" s="88"/>
    </row>
    <row r="1368" spans="1:1" x14ac:dyDescent="0.2">
      <c r="A1368" s="88"/>
    </row>
    <row r="1369" spans="1:1" x14ac:dyDescent="0.2">
      <c r="A1369" s="88"/>
    </row>
    <row r="1370" spans="1:1" x14ac:dyDescent="0.2">
      <c r="A1370" s="88"/>
    </row>
    <row r="1371" spans="1:1" x14ac:dyDescent="0.2">
      <c r="A1371" s="88"/>
    </row>
    <row r="1372" spans="1:1" x14ac:dyDescent="0.2">
      <c r="A1372" s="88"/>
    </row>
    <row r="1373" spans="1:1" x14ac:dyDescent="0.2">
      <c r="A1373" s="88"/>
    </row>
    <row r="1374" spans="1:1" x14ac:dyDescent="0.2">
      <c r="A1374" s="88"/>
    </row>
    <row r="1375" spans="1:1" x14ac:dyDescent="0.2">
      <c r="A1375" s="88"/>
    </row>
    <row r="1376" spans="1:1" x14ac:dyDescent="0.2">
      <c r="A1376" s="88"/>
    </row>
    <row r="1377" spans="1:1" x14ac:dyDescent="0.2">
      <c r="A1377" s="88"/>
    </row>
    <row r="1378" spans="1:1" x14ac:dyDescent="0.2">
      <c r="A1378" s="88"/>
    </row>
    <row r="1379" spans="1:1" x14ac:dyDescent="0.2">
      <c r="A1379" s="88"/>
    </row>
    <row r="1380" spans="1:1" x14ac:dyDescent="0.2">
      <c r="A1380" s="88"/>
    </row>
    <row r="1381" spans="1:1" x14ac:dyDescent="0.2">
      <c r="A1381" s="88"/>
    </row>
    <row r="1382" spans="1:1" x14ac:dyDescent="0.2">
      <c r="A1382" s="88"/>
    </row>
    <row r="1383" spans="1:1" x14ac:dyDescent="0.2">
      <c r="A1383" s="88"/>
    </row>
    <row r="1384" spans="1:1" x14ac:dyDescent="0.2">
      <c r="A1384" s="88"/>
    </row>
    <row r="1385" spans="1:1" x14ac:dyDescent="0.2">
      <c r="A1385" s="88"/>
    </row>
    <row r="1386" spans="1:1" x14ac:dyDescent="0.2">
      <c r="A1386" s="88"/>
    </row>
    <row r="1387" spans="1:1" x14ac:dyDescent="0.2">
      <c r="A1387" s="88"/>
    </row>
    <row r="1388" spans="1:1" x14ac:dyDescent="0.2">
      <c r="A1388" s="88"/>
    </row>
    <row r="1389" spans="1:1" x14ac:dyDescent="0.2">
      <c r="A1389" s="88"/>
    </row>
    <row r="1390" spans="1:1" x14ac:dyDescent="0.2">
      <c r="A1390" s="88"/>
    </row>
    <row r="1391" spans="1:1" x14ac:dyDescent="0.2">
      <c r="A1391" s="88"/>
    </row>
    <row r="1392" spans="1:1" x14ac:dyDescent="0.2">
      <c r="A1392" s="88"/>
    </row>
    <row r="1393" spans="1:1" x14ac:dyDescent="0.2">
      <c r="A1393" s="88"/>
    </row>
    <row r="1394" spans="1:1" x14ac:dyDescent="0.2">
      <c r="A1394" s="88"/>
    </row>
    <row r="1395" spans="1:1" x14ac:dyDescent="0.2">
      <c r="A1395" s="88"/>
    </row>
    <row r="1396" spans="1:1" x14ac:dyDescent="0.2">
      <c r="A1396" s="88"/>
    </row>
    <row r="1397" spans="1:1" x14ac:dyDescent="0.2">
      <c r="A1397" s="88"/>
    </row>
    <row r="1398" spans="1:1" x14ac:dyDescent="0.2">
      <c r="A1398" s="88"/>
    </row>
    <row r="1399" spans="1:1" x14ac:dyDescent="0.2">
      <c r="A1399" s="88"/>
    </row>
    <row r="1400" spans="1:1" x14ac:dyDescent="0.2">
      <c r="A1400" s="88"/>
    </row>
    <row r="1401" spans="1:1" x14ac:dyDescent="0.2">
      <c r="A1401" s="88"/>
    </row>
    <row r="1402" spans="1:1" x14ac:dyDescent="0.2">
      <c r="A1402" s="88"/>
    </row>
    <row r="1403" spans="1:1" x14ac:dyDescent="0.2">
      <c r="A1403" s="88"/>
    </row>
    <row r="1404" spans="1:1" x14ac:dyDescent="0.2">
      <c r="A1404" s="88"/>
    </row>
    <row r="1405" spans="1:1" x14ac:dyDescent="0.2">
      <c r="A1405" s="88"/>
    </row>
    <row r="1406" spans="1:1" x14ac:dyDescent="0.2">
      <c r="A1406" s="88"/>
    </row>
    <row r="1407" spans="1:1" x14ac:dyDescent="0.2">
      <c r="A1407" s="88"/>
    </row>
    <row r="1408" spans="1:1" x14ac:dyDescent="0.2">
      <c r="A1408" s="88"/>
    </row>
    <row r="1409" spans="1:1" x14ac:dyDescent="0.2">
      <c r="A1409" s="88"/>
    </row>
    <row r="1410" spans="1:1" x14ac:dyDescent="0.2">
      <c r="A1410" s="88"/>
    </row>
    <row r="1411" spans="1:1" x14ac:dyDescent="0.2">
      <c r="A1411" s="88"/>
    </row>
    <row r="1412" spans="1:1" x14ac:dyDescent="0.2">
      <c r="A1412" s="88"/>
    </row>
    <row r="1413" spans="1:1" x14ac:dyDescent="0.2">
      <c r="A1413" s="88"/>
    </row>
    <row r="1414" spans="1:1" x14ac:dyDescent="0.2">
      <c r="A1414" s="88"/>
    </row>
    <row r="1415" spans="1:1" x14ac:dyDescent="0.2">
      <c r="A1415" s="88"/>
    </row>
    <row r="1416" spans="1:1" x14ac:dyDescent="0.2">
      <c r="A1416" s="88"/>
    </row>
    <row r="1417" spans="1:1" x14ac:dyDescent="0.2">
      <c r="A1417" s="88"/>
    </row>
    <row r="1418" spans="1:1" x14ac:dyDescent="0.2">
      <c r="A1418" s="88"/>
    </row>
    <row r="1419" spans="1:1" x14ac:dyDescent="0.2">
      <c r="A1419" s="88"/>
    </row>
    <row r="1420" spans="1:1" x14ac:dyDescent="0.2">
      <c r="A1420" s="88"/>
    </row>
    <row r="1421" spans="1:1" x14ac:dyDescent="0.2">
      <c r="A1421" s="88"/>
    </row>
    <row r="1422" spans="1:1" x14ac:dyDescent="0.2">
      <c r="A1422" s="88"/>
    </row>
    <row r="1423" spans="1:1" x14ac:dyDescent="0.2">
      <c r="A1423" s="88"/>
    </row>
    <row r="1424" spans="1:1" x14ac:dyDescent="0.2">
      <c r="A1424" s="88"/>
    </row>
    <row r="1425" spans="1:1" x14ac:dyDescent="0.2">
      <c r="A1425" s="88"/>
    </row>
    <row r="1426" spans="1:1" x14ac:dyDescent="0.2">
      <c r="A1426" s="88"/>
    </row>
    <row r="1427" spans="1:1" x14ac:dyDescent="0.2">
      <c r="A1427" s="88"/>
    </row>
    <row r="1428" spans="1:1" x14ac:dyDescent="0.2">
      <c r="A1428" s="88"/>
    </row>
    <row r="1429" spans="1:1" x14ac:dyDescent="0.2">
      <c r="A1429" s="88"/>
    </row>
    <row r="1430" spans="1:1" x14ac:dyDescent="0.2">
      <c r="A1430" s="88"/>
    </row>
    <row r="1431" spans="1:1" x14ac:dyDescent="0.2">
      <c r="A1431" s="88"/>
    </row>
    <row r="1432" spans="1:1" x14ac:dyDescent="0.2">
      <c r="A1432" s="88"/>
    </row>
    <row r="1433" spans="1:1" x14ac:dyDescent="0.2">
      <c r="A1433" s="88"/>
    </row>
    <row r="1434" spans="1:1" x14ac:dyDescent="0.2">
      <c r="A1434" s="88"/>
    </row>
    <row r="1435" spans="1:1" x14ac:dyDescent="0.2">
      <c r="A1435" s="88"/>
    </row>
    <row r="1436" spans="1:1" x14ac:dyDescent="0.2">
      <c r="A1436" s="88"/>
    </row>
    <row r="1437" spans="1:1" x14ac:dyDescent="0.2">
      <c r="A1437" s="88"/>
    </row>
    <row r="1438" spans="1:1" x14ac:dyDescent="0.2">
      <c r="A1438" s="88"/>
    </row>
    <row r="1439" spans="1:1" x14ac:dyDescent="0.2">
      <c r="A1439" s="88"/>
    </row>
    <row r="1440" spans="1:1" x14ac:dyDescent="0.2">
      <c r="A1440" s="88"/>
    </row>
    <row r="1441" spans="1:1" x14ac:dyDescent="0.2">
      <c r="A1441" s="88"/>
    </row>
    <row r="1442" spans="1:1" x14ac:dyDescent="0.2">
      <c r="A1442" s="88"/>
    </row>
    <row r="1443" spans="1:1" x14ac:dyDescent="0.2">
      <c r="A1443" s="88"/>
    </row>
    <row r="1444" spans="1:1" x14ac:dyDescent="0.2">
      <c r="A1444" s="88"/>
    </row>
    <row r="1445" spans="1:1" x14ac:dyDescent="0.2">
      <c r="A1445" s="88"/>
    </row>
    <row r="1446" spans="1:1" x14ac:dyDescent="0.2">
      <c r="A1446" s="88"/>
    </row>
    <row r="1447" spans="1:1" x14ac:dyDescent="0.2">
      <c r="A1447" s="88"/>
    </row>
    <row r="1448" spans="1:1" x14ac:dyDescent="0.2">
      <c r="A1448" s="88"/>
    </row>
    <row r="1449" spans="1:1" x14ac:dyDescent="0.2">
      <c r="A1449" s="88"/>
    </row>
    <row r="1450" spans="1:1" x14ac:dyDescent="0.2">
      <c r="A1450" s="88"/>
    </row>
    <row r="1451" spans="1:1" x14ac:dyDescent="0.2">
      <c r="A1451" s="88"/>
    </row>
    <row r="1452" spans="1:1" x14ac:dyDescent="0.2">
      <c r="A1452" s="88"/>
    </row>
    <row r="1453" spans="1:1" x14ac:dyDescent="0.2">
      <c r="A1453" s="88"/>
    </row>
    <row r="1454" spans="1:1" x14ac:dyDescent="0.2">
      <c r="A1454" s="88"/>
    </row>
    <row r="1455" spans="1:1" x14ac:dyDescent="0.2">
      <c r="A1455" s="88"/>
    </row>
    <row r="1456" spans="1:1" x14ac:dyDescent="0.2">
      <c r="A1456" s="88"/>
    </row>
    <row r="1457" spans="1:1" x14ac:dyDescent="0.2">
      <c r="A1457" s="88"/>
    </row>
    <row r="1458" spans="1:1" x14ac:dyDescent="0.2">
      <c r="A1458" s="88"/>
    </row>
    <row r="1459" spans="1:1" x14ac:dyDescent="0.2">
      <c r="A1459" s="88"/>
    </row>
    <row r="1460" spans="1:1" x14ac:dyDescent="0.2">
      <c r="A1460" s="88"/>
    </row>
    <row r="1461" spans="1:1" x14ac:dyDescent="0.2">
      <c r="A1461" s="88"/>
    </row>
    <row r="1462" spans="1:1" x14ac:dyDescent="0.2">
      <c r="A1462" s="88"/>
    </row>
    <row r="1463" spans="1:1" x14ac:dyDescent="0.2">
      <c r="A1463" s="88"/>
    </row>
    <row r="1464" spans="1:1" x14ac:dyDescent="0.2">
      <c r="A1464" s="88"/>
    </row>
    <row r="1465" spans="1:1" x14ac:dyDescent="0.2">
      <c r="A1465" s="88"/>
    </row>
    <row r="1466" spans="1:1" x14ac:dyDescent="0.2">
      <c r="A1466" s="88"/>
    </row>
    <row r="1467" spans="1:1" x14ac:dyDescent="0.2">
      <c r="A1467" s="88"/>
    </row>
    <row r="1468" spans="1:1" x14ac:dyDescent="0.2">
      <c r="A1468" s="88"/>
    </row>
    <row r="1469" spans="1:1" x14ac:dyDescent="0.2">
      <c r="A1469" s="88"/>
    </row>
    <row r="1470" spans="1:1" x14ac:dyDescent="0.2">
      <c r="A1470" s="88"/>
    </row>
    <row r="1471" spans="1:1" x14ac:dyDescent="0.2">
      <c r="A1471" s="88"/>
    </row>
    <row r="1472" spans="1:1" x14ac:dyDescent="0.2">
      <c r="A1472" s="88"/>
    </row>
    <row r="1473" spans="1:1" x14ac:dyDescent="0.2">
      <c r="A1473" s="88"/>
    </row>
    <row r="1474" spans="1:1" x14ac:dyDescent="0.2">
      <c r="A1474" s="88"/>
    </row>
    <row r="1475" spans="1:1" x14ac:dyDescent="0.2">
      <c r="A1475" s="88"/>
    </row>
    <row r="1476" spans="1:1" x14ac:dyDescent="0.2">
      <c r="A1476" s="88"/>
    </row>
    <row r="1477" spans="1:1" x14ac:dyDescent="0.2">
      <c r="A1477" s="88"/>
    </row>
    <row r="1478" spans="1:1" x14ac:dyDescent="0.2">
      <c r="A1478" s="88"/>
    </row>
    <row r="1479" spans="1:1" x14ac:dyDescent="0.2">
      <c r="A1479" s="88"/>
    </row>
    <row r="1480" spans="1:1" x14ac:dyDescent="0.2">
      <c r="A1480" s="88"/>
    </row>
    <row r="1481" spans="1:1" x14ac:dyDescent="0.2">
      <c r="A1481" s="88"/>
    </row>
    <row r="1482" spans="1:1" x14ac:dyDescent="0.2">
      <c r="A1482" s="88"/>
    </row>
    <row r="1483" spans="1:1" x14ac:dyDescent="0.2">
      <c r="A1483" s="88"/>
    </row>
    <row r="1484" spans="1:1" x14ac:dyDescent="0.2">
      <c r="A1484" s="88"/>
    </row>
    <row r="1485" spans="1:1" x14ac:dyDescent="0.2">
      <c r="A1485" s="88"/>
    </row>
    <row r="1486" spans="1:1" x14ac:dyDescent="0.2">
      <c r="A1486" s="88"/>
    </row>
    <row r="1487" spans="1:1" x14ac:dyDescent="0.2">
      <c r="A1487" s="88"/>
    </row>
    <row r="1488" spans="1:1" x14ac:dyDescent="0.2">
      <c r="A1488" s="88"/>
    </row>
    <row r="1489" spans="1:1" x14ac:dyDescent="0.2">
      <c r="A1489" s="88"/>
    </row>
    <row r="1490" spans="1:1" x14ac:dyDescent="0.2">
      <c r="A1490" s="88"/>
    </row>
    <row r="1491" spans="1:1" x14ac:dyDescent="0.2">
      <c r="A1491" s="88"/>
    </row>
    <row r="1492" spans="1:1" x14ac:dyDescent="0.2">
      <c r="A1492" s="88"/>
    </row>
    <row r="1493" spans="1:1" x14ac:dyDescent="0.2">
      <c r="A1493" s="88"/>
    </row>
    <row r="1494" spans="1:1" x14ac:dyDescent="0.2">
      <c r="A1494" s="88"/>
    </row>
    <row r="1495" spans="1:1" x14ac:dyDescent="0.2">
      <c r="A1495" s="88"/>
    </row>
    <row r="1496" spans="1:1" x14ac:dyDescent="0.2">
      <c r="A1496" s="88"/>
    </row>
    <row r="1497" spans="1:1" x14ac:dyDescent="0.2">
      <c r="A1497" s="88"/>
    </row>
    <row r="1498" spans="1:1" x14ac:dyDescent="0.2">
      <c r="A1498" s="88"/>
    </row>
    <row r="1499" spans="1:1" x14ac:dyDescent="0.2">
      <c r="A1499" s="88"/>
    </row>
    <row r="1500" spans="1:1" x14ac:dyDescent="0.2">
      <c r="A1500" s="88"/>
    </row>
    <row r="1501" spans="1:1" x14ac:dyDescent="0.2">
      <c r="A1501" s="88"/>
    </row>
    <row r="1502" spans="1:1" x14ac:dyDescent="0.2">
      <c r="A1502" s="88"/>
    </row>
    <row r="1503" spans="1:1" x14ac:dyDescent="0.2">
      <c r="A1503" s="88"/>
    </row>
    <row r="1504" spans="1:1" x14ac:dyDescent="0.2">
      <c r="A1504" s="88"/>
    </row>
    <row r="1505" spans="1:1" x14ac:dyDescent="0.2">
      <c r="A1505" s="88"/>
    </row>
    <row r="1506" spans="1:1" x14ac:dyDescent="0.2">
      <c r="A1506" s="88"/>
    </row>
    <row r="1507" spans="1:1" x14ac:dyDescent="0.2">
      <c r="A1507" s="88"/>
    </row>
    <row r="1508" spans="1:1" x14ac:dyDescent="0.2">
      <c r="A1508" s="88"/>
    </row>
    <row r="1509" spans="1:1" x14ac:dyDescent="0.2">
      <c r="A1509" s="88"/>
    </row>
    <row r="1510" spans="1:1" x14ac:dyDescent="0.2">
      <c r="A1510" s="88"/>
    </row>
    <row r="1511" spans="1:1" x14ac:dyDescent="0.2">
      <c r="A1511" s="88"/>
    </row>
    <row r="1512" spans="1:1" x14ac:dyDescent="0.2">
      <c r="A1512" s="88"/>
    </row>
    <row r="1513" spans="1:1" x14ac:dyDescent="0.2">
      <c r="A1513" s="88"/>
    </row>
    <row r="1514" spans="1:1" x14ac:dyDescent="0.2">
      <c r="A1514" s="88"/>
    </row>
    <row r="1515" spans="1:1" x14ac:dyDescent="0.2">
      <c r="A1515" s="88"/>
    </row>
    <row r="1516" spans="1:1" x14ac:dyDescent="0.2">
      <c r="A1516" s="88"/>
    </row>
    <row r="1517" spans="1:1" x14ac:dyDescent="0.2">
      <c r="A1517" s="88"/>
    </row>
    <row r="1518" spans="1:1" x14ac:dyDescent="0.2">
      <c r="A1518" s="88"/>
    </row>
    <row r="1519" spans="1:1" x14ac:dyDescent="0.2">
      <c r="A1519" s="88"/>
    </row>
    <row r="1520" spans="1:1" x14ac:dyDescent="0.2">
      <c r="A1520" s="88"/>
    </row>
    <row r="1521" spans="1:1" x14ac:dyDescent="0.2">
      <c r="A1521" s="88"/>
    </row>
    <row r="1522" spans="1:1" x14ac:dyDescent="0.2">
      <c r="A1522" s="88"/>
    </row>
    <row r="1523" spans="1:1" x14ac:dyDescent="0.2">
      <c r="A1523" s="88"/>
    </row>
    <row r="1524" spans="1:1" x14ac:dyDescent="0.2">
      <c r="A1524" s="88"/>
    </row>
    <row r="1525" spans="1:1" x14ac:dyDescent="0.2">
      <c r="A1525" s="88"/>
    </row>
    <row r="1526" spans="1:1" x14ac:dyDescent="0.2">
      <c r="A1526" s="88"/>
    </row>
    <row r="1527" spans="1:1" x14ac:dyDescent="0.2">
      <c r="A1527" s="88"/>
    </row>
    <row r="1528" spans="1:1" x14ac:dyDescent="0.2">
      <c r="A1528" s="88"/>
    </row>
    <row r="1529" spans="1:1" x14ac:dyDescent="0.2">
      <c r="A1529" s="88"/>
    </row>
    <row r="1530" spans="1:1" x14ac:dyDescent="0.2">
      <c r="A1530" s="88"/>
    </row>
    <row r="1531" spans="1:1" x14ac:dyDescent="0.2">
      <c r="A1531" s="88"/>
    </row>
    <row r="1532" spans="1:1" x14ac:dyDescent="0.2">
      <c r="A1532" s="88"/>
    </row>
    <row r="1533" spans="1:1" x14ac:dyDescent="0.2">
      <c r="A1533" s="88"/>
    </row>
    <row r="1534" spans="1:1" x14ac:dyDescent="0.2">
      <c r="A1534" s="88"/>
    </row>
    <row r="1535" spans="1:1" x14ac:dyDescent="0.2">
      <c r="A1535" s="88"/>
    </row>
    <row r="1536" spans="1:1" x14ac:dyDescent="0.2">
      <c r="A1536" s="88"/>
    </row>
    <row r="1537" spans="1:1" x14ac:dyDescent="0.2">
      <c r="A1537" s="88"/>
    </row>
    <row r="1538" spans="1:1" x14ac:dyDescent="0.2">
      <c r="A1538" s="88"/>
    </row>
    <row r="1539" spans="1:1" x14ac:dyDescent="0.2">
      <c r="A1539" s="88"/>
    </row>
    <row r="1540" spans="1:1" x14ac:dyDescent="0.2">
      <c r="A1540" s="88"/>
    </row>
    <row r="1541" spans="1:1" x14ac:dyDescent="0.2">
      <c r="A1541" s="88"/>
    </row>
    <row r="1542" spans="1:1" x14ac:dyDescent="0.2">
      <c r="A1542" s="88"/>
    </row>
    <row r="1543" spans="1:1" x14ac:dyDescent="0.2">
      <c r="A1543" s="88"/>
    </row>
    <row r="1544" spans="1:1" x14ac:dyDescent="0.2">
      <c r="A1544" s="88"/>
    </row>
    <row r="1545" spans="1:1" x14ac:dyDescent="0.2">
      <c r="A1545" s="88"/>
    </row>
    <row r="1546" spans="1:1" x14ac:dyDescent="0.2">
      <c r="A1546" s="88"/>
    </row>
    <row r="1547" spans="1:1" x14ac:dyDescent="0.2">
      <c r="A1547" s="88"/>
    </row>
    <row r="1548" spans="1:1" x14ac:dyDescent="0.2">
      <c r="A1548" s="88"/>
    </row>
    <row r="1549" spans="1:1" x14ac:dyDescent="0.2">
      <c r="A1549" s="88"/>
    </row>
    <row r="1550" spans="1:1" x14ac:dyDescent="0.2">
      <c r="A1550" s="88"/>
    </row>
    <row r="1551" spans="1:1" x14ac:dyDescent="0.2">
      <c r="A1551" s="88"/>
    </row>
    <row r="1552" spans="1:1" x14ac:dyDescent="0.2">
      <c r="A1552" s="88"/>
    </row>
    <row r="1553" spans="1:1" x14ac:dyDescent="0.2">
      <c r="A1553" s="88"/>
    </row>
    <row r="1554" spans="1:1" x14ac:dyDescent="0.2">
      <c r="A1554" s="88"/>
    </row>
    <row r="1555" spans="1:1" x14ac:dyDescent="0.2">
      <c r="A1555" s="88"/>
    </row>
    <row r="1556" spans="1:1" x14ac:dyDescent="0.2">
      <c r="A1556" s="88"/>
    </row>
    <row r="1557" spans="1:1" x14ac:dyDescent="0.2">
      <c r="A1557" s="88"/>
    </row>
    <row r="1558" spans="1:1" x14ac:dyDescent="0.2">
      <c r="A1558" s="88"/>
    </row>
    <row r="1559" spans="1:1" x14ac:dyDescent="0.2">
      <c r="A1559" s="88"/>
    </row>
    <row r="1560" spans="1:1" x14ac:dyDescent="0.2">
      <c r="A1560" s="88"/>
    </row>
    <row r="1561" spans="1:1" x14ac:dyDescent="0.2">
      <c r="A1561" s="88"/>
    </row>
    <row r="1562" spans="1:1" x14ac:dyDescent="0.2">
      <c r="A1562" s="88"/>
    </row>
    <row r="1563" spans="1:1" x14ac:dyDescent="0.2">
      <c r="A1563" s="88"/>
    </row>
    <row r="1564" spans="1:1" x14ac:dyDescent="0.2">
      <c r="A1564" s="88"/>
    </row>
    <row r="1565" spans="1:1" x14ac:dyDescent="0.2">
      <c r="A1565" s="88"/>
    </row>
    <row r="1566" spans="1:1" x14ac:dyDescent="0.2">
      <c r="A1566" s="88"/>
    </row>
    <row r="1567" spans="1:1" x14ac:dyDescent="0.2">
      <c r="A1567" s="88"/>
    </row>
    <row r="1568" spans="1:1" x14ac:dyDescent="0.2">
      <c r="A1568" s="88"/>
    </row>
    <row r="1569" spans="1:1" x14ac:dyDescent="0.2">
      <c r="A1569" s="88"/>
    </row>
    <row r="1570" spans="1:1" x14ac:dyDescent="0.2">
      <c r="A1570" s="88"/>
    </row>
    <row r="1571" spans="1:1" x14ac:dyDescent="0.2">
      <c r="A1571" s="88"/>
    </row>
    <row r="1572" spans="1:1" x14ac:dyDescent="0.2">
      <c r="A1572" s="88"/>
    </row>
    <row r="1573" spans="1:1" x14ac:dyDescent="0.2">
      <c r="A1573" s="88"/>
    </row>
    <row r="1574" spans="1:1" x14ac:dyDescent="0.2">
      <c r="A1574" s="88"/>
    </row>
    <row r="1575" spans="1:1" x14ac:dyDescent="0.2">
      <c r="A1575" s="88"/>
    </row>
    <row r="1576" spans="1:1" x14ac:dyDescent="0.2">
      <c r="A1576" s="88"/>
    </row>
    <row r="1577" spans="1:1" x14ac:dyDescent="0.2">
      <c r="A1577" s="88"/>
    </row>
    <row r="1578" spans="1:1" x14ac:dyDescent="0.2">
      <c r="A1578" s="88"/>
    </row>
    <row r="1579" spans="1:1" x14ac:dyDescent="0.2">
      <c r="A1579" s="88"/>
    </row>
    <row r="1580" spans="1:1" x14ac:dyDescent="0.2">
      <c r="A1580" s="88"/>
    </row>
    <row r="1581" spans="1:1" x14ac:dyDescent="0.2">
      <c r="A1581" s="88"/>
    </row>
    <row r="1582" spans="1:1" x14ac:dyDescent="0.2">
      <c r="A1582" s="88"/>
    </row>
    <row r="1583" spans="1:1" x14ac:dyDescent="0.2">
      <c r="A1583" s="88"/>
    </row>
    <row r="1584" spans="1:1" x14ac:dyDescent="0.2">
      <c r="A1584" s="88"/>
    </row>
    <row r="1585" spans="1:1" x14ac:dyDescent="0.2">
      <c r="A1585" s="88"/>
    </row>
    <row r="1586" spans="1:1" x14ac:dyDescent="0.2">
      <c r="A1586" s="88"/>
    </row>
    <row r="1587" spans="1:1" x14ac:dyDescent="0.2">
      <c r="A1587" s="88"/>
    </row>
    <row r="1588" spans="1:1" x14ac:dyDescent="0.2">
      <c r="A1588" s="88"/>
    </row>
    <row r="1589" spans="1:1" x14ac:dyDescent="0.2">
      <c r="A1589" s="88"/>
    </row>
    <row r="1590" spans="1:1" x14ac:dyDescent="0.2">
      <c r="A1590" s="88"/>
    </row>
    <row r="1591" spans="1:1" x14ac:dyDescent="0.2">
      <c r="A1591" s="88"/>
    </row>
    <row r="1592" spans="1:1" x14ac:dyDescent="0.2">
      <c r="A1592" s="88"/>
    </row>
    <row r="1593" spans="1:1" x14ac:dyDescent="0.2">
      <c r="A1593" s="88"/>
    </row>
    <row r="1594" spans="1:1" x14ac:dyDescent="0.2">
      <c r="A1594" s="88"/>
    </row>
    <row r="1595" spans="1:1" x14ac:dyDescent="0.2">
      <c r="A1595" s="88"/>
    </row>
    <row r="1596" spans="1:1" x14ac:dyDescent="0.2">
      <c r="A1596" s="88"/>
    </row>
    <row r="1597" spans="1:1" x14ac:dyDescent="0.2">
      <c r="A1597" s="88"/>
    </row>
    <row r="1598" spans="1:1" x14ac:dyDescent="0.2">
      <c r="A1598" s="88"/>
    </row>
    <row r="1599" spans="1:1" x14ac:dyDescent="0.2">
      <c r="A1599" s="88"/>
    </row>
    <row r="1600" spans="1:1" x14ac:dyDescent="0.2">
      <c r="A1600" s="88"/>
    </row>
    <row r="1601" spans="1:1" x14ac:dyDescent="0.2">
      <c r="A1601" s="88"/>
    </row>
    <row r="1602" spans="1:1" x14ac:dyDescent="0.2">
      <c r="A1602" s="88"/>
    </row>
    <row r="1603" spans="1:1" x14ac:dyDescent="0.2">
      <c r="A1603" s="88"/>
    </row>
    <row r="1604" spans="1:1" x14ac:dyDescent="0.2">
      <c r="A1604" s="88"/>
    </row>
    <row r="1605" spans="1:1" x14ac:dyDescent="0.2">
      <c r="A1605" s="88"/>
    </row>
    <row r="1606" spans="1:1" x14ac:dyDescent="0.2">
      <c r="A1606" s="88"/>
    </row>
    <row r="1607" spans="1:1" x14ac:dyDescent="0.2">
      <c r="A1607" s="88"/>
    </row>
    <row r="1608" spans="1:1" x14ac:dyDescent="0.2">
      <c r="A1608" s="88"/>
    </row>
    <row r="1609" spans="1:1" x14ac:dyDescent="0.2">
      <c r="A1609" s="88"/>
    </row>
    <row r="1610" spans="1:1" x14ac:dyDescent="0.2">
      <c r="A1610" s="88"/>
    </row>
    <row r="1611" spans="1:1" x14ac:dyDescent="0.2">
      <c r="A1611" s="88"/>
    </row>
    <row r="1612" spans="1:1" x14ac:dyDescent="0.2">
      <c r="A1612" s="88"/>
    </row>
    <row r="1613" spans="1:1" x14ac:dyDescent="0.2">
      <c r="A1613" s="88"/>
    </row>
    <row r="1614" spans="1:1" x14ac:dyDescent="0.2">
      <c r="A1614" s="88"/>
    </row>
    <row r="1615" spans="1:1" x14ac:dyDescent="0.2">
      <c r="A1615" s="88"/>
    </row>
    <row r="1616" spans="1:1" x14ac:dyDescent="0.2">
      <c r="A1616" s="88"/>
    </row>
    <row r="1617" spans="1:1" x14ac:dyDescent="0.2">
      <c r="A1617" s="88"/>
    </row>
    <row r="1618" spans="1:1" x14ac:dyDescent="0.2">
      <c r="A1618" s="88"/>
    </row>
    <row r="1619" spans="1:1" x14ac:dyDescent="0.2">
      <c r="A1619" s="88"/>
    </row>
    <row r="1620" spans="1:1" x14ac:dyDescent="0.2">
      <c r="A1620" s="88"/>
    </row>
    <row r="1621" spans="1:1" x14ac:dyDescent="0.2">
      <c r="A1621" s="88"/>
    </row>
    <row r="1622" spans="1:1" x14ac:dyDescent="0.2">
      <c r="A1622" s="88"/>
    </row>
    <row r="1623" spans="1:1" x14ac:dyDescent="0.2">
      <c r="A1623" s="88"/>
    </row>
    <row r="1624" spans="1:1" x14ac:dyDescent="0.2">
      <c r="A1624" s="88"/>
    </row>
    <row r="1625" spans="1:1" x14ac:dyDescent="0.2">
      <c r="A1625" s="88"/>
    </row>
    <row r="1626" spans="1:1" x14ac:dyDescent="0.2">
      <c r="A1626" s="88"/>
    </row>
    <row r="1627" spans="1:1" x14ac:dyDescent="0.2">
      <c r="A1627" s="88"/>
    </row>
    <row r="1628" spans="1:1" x14ac:dyDescent="0.2">
      <c r="A1628" s="88"/>
    </row>
    <row r="1629" spans="1:1" x14ac:dyDescent="0.2">
      <c r="A1629" s="88"/>
    </row>
    <row r="1630" spans="1:1" x14ac:dyDescent="0.2">
      <c r="A1630" s="88"/>
    </row>
    <row r="1631" spans="1:1" x14ac:dyDescent="0.2">
      <c r="A1631" s="88"/>
    </row>
    <row r="1632" spans="1:1" x14ac:dyDescent="0.2">
      <c r="A1632" s="88"/>
    </row>
    <row r="1633" spans="1:1" x14ac:dyDescent="0.2">
      <c r="A1633" s="88"/>
    </row>
    <row r="1634" spans="1:1" x14ac:dyDescent="0.2">
      <c r="A1634" s="88"/>
    </row>
    <row r="1635" spans="1:1" x14ac:dyDescent="0.2">
      <c r="A1635" s="88"/>
    </row>
    <row r="1636" spans="1:1" x14ac:dyDescent="0.2">
      <c r="A1636" s="88"/>
    </row>
    <row r="1637" spans="1:1" x14ac:dyDescent="0.2">
      <c r="A1637" s="88"/>
    </row>
    <row r="1638" spans="1:1" x14ac:dyDescent="0.2">
      <c r="A1638" s="88"/>
    </row>
    <row r="1639" spans="1:1" x14ac:dyDescent="0.2">
      <c r="A1639" s="88"/>
    </row>
    <row r="1640" spans="1:1" x14ac:dyDescent="0.2">
      <c r="A1640" s="88"/>
    </row>
    <row r="1641" spans="1:1" x14ac:dyDescent="0.2">
      <c r="A1641" s="88"/>
    </row>
    <row r="1642" spans="1:1" x14ac:dyDescent="0.2">
      <c r="A1642" s="88"/>
    </row>
    <row r="1643" spans="1:1" x14ac:dyDescent="0.2">
      <c r="A1643" s="88"/>
    </row>
    <row r="1644" spans="1:1" x14ac:dyDescent="0.2">
      <c r="A1644" s="88"/>
    </row>
    <row r="1645" spans="1:1" x14ac:dyDescent="0.2">
      <c r="A1645" s="88"/>
    </row>
    <row r="1646" spans="1:1" x14ac:dyDescent="0.2">
      <c r="A1646" s="88"/>
    </row>
    <row r="1647" spans="1:1" x14ac:dyDescent="0.2">
      <c r="A1647" s="88"/>
    </row>
    <row r="1648" spans="1:1" x14ac:dyDescent="0.2">
      <c r="A1648" s="88"/>
    </row>
    <row r="1649" spans="1:1" x14ac:dyDescent="0.2">
      <c r="A1649" s="88"/>
    </row>
    <row r="1650" spans="1:1" x14ac:dyDescent="0.2">
      <c r="A1650" s="88"/>
    </row>
    <row r="1651" spans="1:1" x14ac:dyDescent="0.2">
      <c r="A1651" s="88"/>
    </row>
    <row r="1652" spans="1:1" x14ac:dyDescent="0.2">
      <c r="A1652" s="88"/>
    </row>
    <row r="1653" spans="1:1" x14ac:dyDescent="0.2">
      <c r="A1653" s="88"/>
    </row>
    <row r="1654" spans="1:1" x14ac:dyDescent="0.2">
      <c r="A1654" s="88"/>
    </row>
    <row r="1655" spans="1:1" x14ac:dyDescent="0.2">
      <c r="A1655" s="88"/>
    </row>
    <row r="1656" spans="1:1" x14ac:dyDescent="0.2">
      <c r="A1656" s="88"/>
    </row>
    <row r="1657" spans="1:1" x14ac:dyDescent="0.2">
      <c r="A1657" s="88"/>
    </row>
    <row r="1658" spans="1:1" x14ac:dyDescent="0.2">
      <c r="A1658" s="88"/>
    </row>
    <row r="1659" spans="1:1" x14ac:dyDescent="0.2">
      <c r="A1659" s="88"/>
    </row>
    <row r="1660" spans="1:1" x14ac:dyDescent="0.2">
      <c r="A1660" s="88"/>
    </row>
    <row r="1661" spans="1:1" x14ac:dyDescent="0.2">
      <c r="A1661" s="88"/>
    </row>
    <row r="1662" spans="1:1" x14ac:dyDescent="0.2">
      <c r="A1662" s="88"/>
    </row>
    <row r="1663" spans="1:1" x14ac:dyDescent="0.2">
      <c r="A1663" s="88"/>
    </row>
    <row r="1664" spans="1:1" x14ac:dyDescent="0.2">
      <c r="A1664" s="88"/>
    </row>
    <row r="1665" spans="1:1" x14ac:dyDescent="0.2">
      <c r="A1665" s="88"/>
    </row>
    <row r="1666" spans="1:1" x14ac:dyDescent="0.2">
      <c r="A1666" s="88"/>
    </row>
    <row r="1667" spans="1:1" x14ac:dyDescent="0.2">
      <c r="A1667" s="88"/>
    </row>
    <row r="1668" spans="1:1" x14ac:dyDescent="0.2">
      <c r="A1668" s="88"/>
    </row>
    <row r="1669" spans="1:1" x14ac:dyDescent="0.2">
      <c r="A1669" s="88"/>
    </row>
    <row r="1670" spans="1:1" x14ac:dyDescent="0.2">
      <c r="A1670" s="88"/>
    </row>
    <row r="1671" spans="1:1" x14ac:dyDescent="0.2">
      <c r="A1671" s="88"/>
    </row>
    <row r="1672" spans="1:1" x14ac:dyDescent="0.2">
      <c r="A1672" s="88"/>
    </row>
    <row r="1673" spans="1:1" x14ac:dyDescent="0.2">
      <c r="A1673" s="88"/>
    </row>
    <row r="1674" spans="1:1" x14ac:dyDescent="0.2">
      <c r="A1674" s="88"/>
    </row>
    <row r="1675" spans="1:1" x14ac:dyDescent="0.2">
      <c r="A1675" s="88"/>
    </row>
    <row r="1676" spans="1:1" x14ac:dyDescent="0.2">
      <c r="A1676" s="88"/>
    </row>
    <row r="1677" spans="1:1" x14ac:dyDescent="0.2">
      <c r="A1677" s="88"/>
    </row>
    <row r="1678" spans="1:1" x14ac:dyDescent="0.2">
      <c r="A1678" s="88"/>
    </row>
    <row r="1679" spans="1:1" x14ac:dyDescent="0.2">
      <c r="A1679" s="88"/>
    </row>
    <row r="1680" spans="1:1" x14ac:dyDescent="0.2">
      <c r="A1680" s="88"/>
    </row>
    <row r="1681" spans="1:1" x14ac:dyDescent="0.2">
      <c r="A1681" s="88"/>
    </row>
    <row r="1682" spans="1:1" x14ac:dyDescent="0.2">
      <c r="A1682" s="88"/>
    </row>
    <row r="1683" spans="1:1" x14ac:dyDescent="0.2">
      <c r="A1683" s="88"/>
    </row>
    <row r="1684" spans="1:1" x14ac:dyDescent="0.2">
      <c r="A1684" s="88"/>
    </row>
    <row r="1685" spans="1:1" x14ac:dyDescent="0.2">
      <c r="A1685" s="88"/>
    </row>
    <row r="1686" spans="1:1" x14ac:dyDescent="0.2">
      <c r="A1686" s="88"/>
    </row>
    <row r="1687" spans="1:1" x14ac:dyDescent="0.2">
      <c r="A1687" s="88"/>
    </row>
    <row r="1688" spans="1:1" x14ac:dyDescent="0.2">
      <c r="A1688" s="88"/>
    </row>
    <row r="1689" spans="1:1" x14ac:dyDescent="0.2">
      <c r="A1689" s="88"/>
    </row>
    <row r="1690" spans="1:1" x14ac:dyDescent="0.2">
      <c r="A1690" s="88"/>
    </row>
    <row r="1691" spans="1:1" x14ac:dyDescent="0.2">
      <c r="A1691" s="88"/>
    </row>
    <row r="1692" spans="1:1" x14ac:dyDescent="0.2">
      <c r="A1692" s="88"/>
    </row>
    <row r="1693" spans="1:1" x14ac:dyDescent="0.2">
      <c r="A1693" s="88"/>
    </row>
    <row r="1694" spans="1:1" x14ac:dyDescent="0.2">
      <c r="A1694" s="88"/>
    </row>
    <row r="1695" spans="1:1" x14ac:dyDescent="0.2">
      <c r="A1695" s="88"/>
    </row>
    <row r="1696" spans="1:1" x14ac:dyDescent="0.2">
      <c r="A1696" s="88"/>
    </row>
    <row r="1697" spans="1:1" x14ac:dyDescent="0.2">
      <c r="A1697" s="88"/>
    </row>
    <row r="1698" spans="1:1" x14ac:dyDescent="0.2">
      <c r="A1698" s="88"/>
    </row>
    <row r="1699" spans="1:1" x14ac:dyDescent="0.2">
      <c r="A1699" s="88"/>
    </row>
    <row r="1700" spans="1:1" x14ac:dyDescent="0.2">
      <c r="A1700" s="88"/>
    </row>
    <row r="1701" spans="1:1" x14ac:dyDescent="0.2">
      <c r="A1701" s="88"/>
    </row>
    <row r="1702" spans="1:1" x14ac:dyDescent="0.2">
      <c r="A1702" s="88"/>
    </row>
    <row r="1703" spans="1:1" x14ac:dyDescent="0.2">
      <c r="A1703" s="88"/>
    </row>
    <row r="1704" spans="1:1" x14ac:dyDescent="0.2">
      <c r="A1704" s="88"/>
    </row>
    <row r="1705" spans="1:1" x14ac:dyDescent="0.2">
      <c r="A1705" s="88"/>
    </row>
    <row r="1706" spans="1:1" x14ac:dyDescent="0.2">
      <c r="A1706" s="88"/>
    </row>
    <row r="1707" spans="1:1" x14ac:dyDescent="0.2">
      <c r="A1707" s="88"/>
    </row>
    <row r="1708" spans="1:1" x14ac:dyDescent="0.2">
      <c r="A1708" s="88"/>
    </row>
    <row r="1709" spans="1:1" x14ac:dyDescent="0.2">
      <c r="A1709" s="88"/>
    </row>
    <row r="1710" spans="1:1" x14ac:dyDescent="0.2">
      <c r="A1710" s="88"/>
    </row>
    <row r="1711" spans="1:1" x14ac:dyDescent="0.2">
      <c r="A1711" s="88"/>
    </row>
    <row r="1712" spans="1:1" x14ac:dyDescent="0.2">
      <c r="A1712" s="88"/>
    </row>
    <row r="1713" spans="1:1" x14ac:dyDescent="0.2">
      <c r="A1713" s="88"/>
    </row>
    <row r="1714" spans="1:1" x14ac:dyDescent="0.2">
      <c r="A1714" s="88"/>
    </row>
    <row r="1715" spans="1:1" x14ac:dyDescent="0.2">
      <c r="A1715" s="88"/>
    </row>
    <row r="1716" spans="1:1" x14ac:dyDescent="0.2">
      <c r="A1716" s="88"/>
    </row>
    <row r="1717" spans="1:1" x14ac:dyDescent="0.2">
      <c r="A1717" s="88"/>
    </row>
    <row r="1718" spans="1:1" x14ac:dyDescent="0.2">
      <c r="A1718" s="88"/>
    </row>
    <row r="1719" spans="1:1" x14ac:dyDescent="0.2">
      <c r="A1719" s="88"/>
    </row>
    <row r="1720" spans="1:1" x14ac:dyDescent="0.2">
      <c r="A1720" s="88"/>
    </row>
    <row r="1721" spans="1:1" x14ac:dyDescent="0.2">
      <c r="A1721" s="88"/>
    </row>
    <row r="1722" spans="1:1" x14ac:dyDescent="0.2">
      <c r="A1722" s="88"/>
    </row>
    <row r="1723" spans="1:1" x14ac:dyDescent="0.2">
      <c r="A1723" s="88"/>
    </row>
    <row r="1724" spans="1:1" x14ac:dyDescent="0.2">
      <c r="A1724" s="88"/>
    </row>
    <row r="1725" spans="1:1" x14ac:dyDescent="0.2">
      <c r="A1725" s="88"/>
    </row>
    <row r="1726" spans="1:1" x14ac:dyDescent="0.2">
      <c r="A1726" s="88"/>
    </row>
    <row r="1727" spans="1:1" x14ac:dyDescent="0.2">
      <c r="A1727" s="88"/>
    </row>
    <row r="1728" spans="1:1" x14ac:dyDescent="0.2">
      <c r="A1728" s="88"/>
    </row>
    <row r="1729" spans="1:1" x14ac:dyDescent="0.2">
      <c r="A1729" s="88"/>
    </row>
    <row r="1730" spans="1:1" x14ac:dyDescent="0.2">
      <c r="A1730" s="88"/>
    </row>
    <row r="1731" spans="1:1" x14ac:dyDescent="0.2">
      <c r="A1731" s="88"/>
    </row>
    <row r="1732" spans="1:1" x14ac:dyDescent="0.2">
      <c r="A1732" s="88"/>
    </row>
    <row r="1733" spans="1:1" x14ac:dyDescent="0.2">
      <c r="A1733" s="88"/>
    </row>
    <row r="1734" spans="1:1" x14ac:dyDescent="0.2">
      <c r="A1734" s="88"/>
    </row>
    <row r="1735" spans="1:1" x14ac:dyDescent="0.2">
      <c r="A1735" s="88"/>
    </row>
    <row r="1736" spans="1:1" x14ac:dyDescent="0.2">
      <c r="A1736" s="88"/>
    </row>
    <row r="1737" spans="1:1" x14ac:dyDescent="0.2">
      <c r="A1737" s="88"/>
    </row>
    <row r="1738" spans="1:1" x14ac:dyDescent="0.2">
      <c r="A1738" s="88"/>
    </row>
    <row r="1739" spans="1:1" x14ac:dyDescent="0.2">
      <c r="A1739" s="88"/>
    </row>
    <row r="1740" spans="1:1" x14ac:dyDescent="0.2">
      <c r="A1740" s="88"/>
    </row>
    <row r="1741" spans="1:1" x14ac:dyDescent="0.2">
      <c r="A1741" s="88"/>
    </row>
    <row r="1742" spans="1:1" x14ac:dyDescent="0.2">
      <c r="A1742" s="88"/>
    </row>
    <row r="1743" spans="1:1" x14ac:dyDescent="0.2">
      <c r="A1743" s="88"/>
    </row>
    <row r="1744" spans="1:1" x14ac:dyDescent="0.2">
      <c r="A1744" s="88"/>
    </row>
    <row r="1745" spans="1:1" x14ac:dyDescent="0.2">
      <c r="A1745" s="88"/>
    </row>
    <row r="1746" spans="1:1" x14ac:dyDescent="0.2">
      <c r="A1746" s="88"/>
    </row>
    <row r="1747" spans="1:1" x14ac:dyDescent="0.2">
      <c r="A1747" s="88"/>
    </row>
    <row r="1748" spans="1:1" x14ac:dyDescent="0.2">
      <c r="A1748" s="88"/>
    </row>
    <row r="1749" spans="1:1" x14ac:dyDescent="0.2">
      <c r="A1749" s="88"/>
    </row>
    <row r="1750" spans="1:1" x14ac:dyDescent="0.2">
      <c r="A1750" s="88"/>
    </row>
    <row r="1751" spans="1:1" x14ac:dyDescent="0.2">
      <c r="A1751" s="88"/>
    </row>
    <row r="1752" spans="1:1" x14ac:dyDescent="0.2">
      <c r="A1752" s="88"/>
    </row>
    <row r="1753" spans="1:1" x14ac:dyDescent="0.2">
      <c r="A1753" s="88"/>
    </row>
    <row r="1754" spans="1:1" x14ac:dyDescent="0.2">
      <c r="A1754" s="88"/>
    </row>
    <row r="1755" spans="1:1" x14ac:dyDescent="0.2">
      <c r="A1755" s="88"/>
    </row>
    <row r="1756" spans="1:1" x14ac:dyDescent="0.2">
      <c r="A1756" s="88"/>
    </row>
    <row r="1757" spans="1:1" x14ac:dyDescent="0.2">
      <c r="A1757" s="88"/>
    </row>
    <row r="1758" spans="1:1" x14ac:dyDescent="0.2">
      <c r="A1758" s="88"/>
    </row>
    <row r="1759" spans="1:1" x14ac:dyDescent="0.2">
      <c r="A1759" s="88"/>
    </row>
    <row r="1760" spans="1:1" x14ac:dyDescent="0.2">
      <c r="A1760" s="88"/>
    </row>
    <row r="1761" spans="1:1" x14ac:dyDescent="0.2">
      <c r="A1761" s="88"/>
    </row>
    <row r="1762" spans="1:1" x14ac:dyDescent="0.2">
      <c r="A1762" s="88"/>
    </row>
    <row r="1763" spans="1:1" x14ac:dyDescent="0.2">
      <c r="A1763" s="88"/>
    </row>
    <row r="1764" spans="1:1" x14ac:dyDescent="0.2">
      <c r="A1764" s="88"/>
    </row>
    <row r="1765" spans="1:1" x14ac:dyDescent="0.2">
      <c r="A1765" s="88"/>
    </row>
    <row r="1766" spans="1:1" x14ac:dyDescent="0.2">
      <c r="A1766" s="88"/>
    </row>
    <row r="1767" spans="1:1" x14ac:dyDescent="0.2">
      <c r="A1767" s="88"/>
    </row>
    <row r="1768" spans="1:1" x14ac:dyDescent="0.2">
      <c r="A1768" s="88"/>
    </row>
    <row r="1769" spans="1:1" x14ac:dyDescent="0.2">
      <c r="A1769" s="88"/>
    </row>
    <row r="1770" spans="1:1" x14ac:dyDescent="0.2">
      <c r="A1770" s="88"/>
    </row>
    <row r="1771" spans="1:1" x14ac:dyDescent="0.2">
      <c r="A1771" s="88"/>
    </row>
    <row r="1772" spans="1:1" x14ac:dyDescent="0.2">
      <c r="A1772" s="88"/>
    </row>
    <row r="1773" spans="1:1" x14ac:dyDescent="0.2">
      <c r="A1773" s="88"/>
    </row>
    <row r="1774" spans="1:1" x14ac:dyDescent="0.2">
      <c r="A1774" s="88"/>
    </row>
    <row r="1775" spans="1:1" x14ac:dyDescent="0.2">
      <c r="A1775" s="88"/>
    </row>
    <row r="1776" spans="1:1" x14ac:dyDescent="0.2">
      <c r="A1776" s="88"/>
    </row>
    <row r="1777" spans="1:1" x14ac:dyDescent="0.2">
      <c r="A1777" s="88"/>
    </row>
    <row r="1778" spans="1:1" x14ac:dyDescent="0.2">
      <c r="A1778" s="88"/>
    </row>
    <row r="1779" spans="1:1" x14ac:dyDescent="0.2">
      <c r="A1779" s="88"/>
    </row>
    <row r="1780" spans="1:1" x14ac:dyDescent="0.2">
      <c r="A1780" s="88"/>
    </row>
    <row r="1781" spans="1:1" x14ac:dyDescent="0.2">
      <c r="A1781" s="88"/>
    </row>
    <row r="1782" spans="1:1" x14ac:dyDescent="0.2">
      <c r="A1782" s="88"/>
    </row>
    <row r="1783" spans="1:1" x14ac:dyDescent="0.2">
      <c r="A1783" s="88"/>
    </row>
    <row r="1784" spans="1:1" x14ac:dyDescent="0.2">
      <c r="A1784" s="88"/>
    </row>
    <row r="1785" spans="1:1" x14ac:dyDescent="0.2">
      <c r="A1785" s="88"/>
    </row>
    <row r="1786" spans="1:1" x14ac:dyDescent="0.2">
      <c r="A1786" s="88"/>
    </row>
    <row r="1787" spans="1:1" x14ac:dyDescent="0.2">
      <c r="A1787" s="88"/>
    </row>
    <row r="1788" spans="1:1" x14ac:dyDescent="0.2">
      <c r="A1788" s="88"/>
    </row>
    <row r="1789" spans="1:1" x14ac:dyDescent="0.2">
      <c r="A1789" s="88"/>
    </row>
    <row r="1790" spans="1:1" x14ac:dyDescent="0.2">
      <c r="A1790" s="88"/>
    </row>
    <row r="1791" spans="1:1" x14ac:dyDescent="0.2">
      <c r="A1791" s="88"/>
    </row>
    <row r="1792" spans="1:1" x14ac:dyDescent="0.2">
      <c r="A1792" s="88"/>
    </row>
    <row r="1793" spans="1:1" x14ac:dyDescent="0.2">
      <c r="A1793" s="88"/>
    </row>
    <row r="1794" spans="1:1" x14ac:dyDescent="0.2">
      <c r="A1794" s="88"/>
    </row>
    <row r="1795" spans="1:1" x14ac:dyDescent="0.2">
      <c r="A1795" s="88"/>
    </row>
    <row r="1796" spans="1:1" x14ac:dyDescent="0.2">
      <c r="A1796" s="88"/>
    </row>
    <row r="1797" spans="1:1" x14ac:dyDescent="0.2">
      <c r="A1797" s="88"/>
    </row>
    <row r="1798" spans="1:1" x14ac:dyDescent="0.2">
      <c r="A1798" s="88"/>
    </row>
    <row r="1799" spans="1:1" x14ac:dyDescent="0.2">
      <c r="A1799" s="88"/>
    </row>
    <row r="1800" spans="1:1" x14ac:dyDescent="0.2">
      <c r="A1800" s="88"/>
    </row>
    <row r="1801" spans="1:1" x14ac:dyDescent="0.2">
      <c r="A1801" s="88"/>
    </row>
    <row r="1802" spans="1:1" x14ac:dyDescent="0.2">
      <c r="A1802" s="88"/>
    </row>
    <row r="1803" spans="1:1" x14ac:dyDescent="0.2">
      <c r="A1803" s="88"/>
    </row>
    <row r="1804" spans="1:1" x14ac:dyDescent="0.2">
      <c r="A1804" s="88"/>
    </row>
    <row r="1805" spans="1:1" x14ac:dyDescent="0.2">
      <c r="A1805" s="88"/>
    </row>
    <row r="1806" spans="1:1" x14ac:dyDescent="0.2">
      <c r="A1806" s="88"/>
    </row>
    <row r="1807" spans="1:1" x14ac:dyDescent="0.2">
      <c r="A1807" s="88"/>
    </row>
    <row r="1808" spans="1:1" x14ac:dyDescent="0.2">
      <c r="A1808" s="88"/>
    </row>
    <row r="1809" spans="1:1" x14ac:dyDescent="0.2">
      <c r="A1809" s="88"/>
    </row>
    <row r="1810" spans="1:1" x14ac:dyDescent="0.2">
      <c r="A1810" s="88"/>
    </row>
    <row r="1811" spans="1:1" x14ac:dyDescent="0.2">
      <c r="A1811" s="88"/>
    </row>
    <row r="1812" spans="1:1" x14ac:dyDescent="0.2">
      <c r="A1812" s="88"/>
    </row>
    <row r="1813" spans="1:1" x14ac:dyDescent="0.2">
      <c r="A1813" s="88"/>
    </row>
    <row r="1814" spans="1:1" x14ac:dyDescent="0.2">
      <c r="A1814" s="88"/>
    </row>
    <row r="1815" spans="1:1" x14ac:dyDescent="0.2">
      <c r="A1815" s="88"/>
    </row>
    <row r="1816" spans="1:1" x14ac:dyDescent="0.2">
      <c r="A1816" s="88"/>
    </row>
    <row r="1817" spans="1:1" x14ac:dyDescent="0.2">
      <c r="A1817" s="88"/>
    </row>
    <row r="1818" spans="1:1" x14ac:dyDescent="0.2">
      <c r="A1818" s="88"/>
    </row>
    <row r="1819" spans="1:1" x14ac:dyDescent="0.2">
      <c r="A1819" s="88"/>
    </row>
    <row r="1820" spans="1:1" x14ac:dyDescent="0.2">
      <c r="A1820" s="88"/>
    </row>
    <row r="1821" spans="1:1" x14ac:dyDescent="0.2">
      <c r="A1821" s="88"/>
    </row>
    <row r="1822" spans="1:1" x14ac:dyDescent="0.2">
      <c r="A1822" s="88"/>
    </row>
    <row r="1823" spans="1:1" x14ac:dyDescent="0.2">
      <c r="A1823" s="88"/>
    </row>
    <row r="1824" spans="1:1" x14ac:dyDescent="0.2">
      <c r="A1824" s="88"/>
    </row>
    <row r="1825" spans="1:1" x14ac:dyDescent="0.2">
      <c r="A1825" s="88"/>
    </row>
    <row r="1826" spans="1:1" x14ac:dyDescent="0.2">
      <c r="A1826" s="88"/>
    </row>
    <row r="1827" spans="1:1" x14ac:dyDescent="0.2">
      <c r="A1827" s="88"/>
    </row>
    <row r="1828" spans="1:1" x14ac:dyDescent="0.2">
      <c r="A1828" s="88"/>
    </row>
    <row r="1829" spans="1:1" x14ac:dyDescent="0.2">
      <c r="A1829" s="88"/>
    </row>
    <row r="1830" spans="1:1" x14ac:dyDescent="0.2">
      <c r="A1830" s="88"/>
    </row>
    <row r="1831" spans="1:1" x14ac:dyDescent="0.2">
      <c r="A1831" s="88"/>
    </row>
    <row r="1832" spans="1:1" x14ac:dyDescent="0.2">
      <c r="A1832" s="88"/>
    </row>
    <row r="1833" spans="1:1" x14ac:dyDescent="0.2">
      <c r="A1833" s="88"/>
    </row>
    <row r="1834" spans="1:1" x14ac:dyDescent="0.2">
      <c r="A1834" s="88"/>
    </row>
    <row r="1835" spans="1:1" x14ac:dyDescent="0.2">
      <c r="A1835" s="88"/>
    </row>
    <row r="1836" spans="1:1" x14ac:dyDescent="0.2">
      <c r="A1836" s="88"/>
    </row>
    <row r="1837" spans="1:1" x14ac:dyDescent="0.2">
      <c r="A1837" s="88"/>
    </row>
    <row r="1838" spans="1:1" x14ac:dyDescent="0.2">
      <c r="A1838" s="88"/>
    </row>
    <row r="1839" spans="1:1" x14ac:dyDescent="0.2">
      <c r="A1839" s="88"/>
    </row>
    <row r="1840" spans="1:1" x14ac:dyDescent="0.2">
      <c r="A1840" s="88"/>
    </row>
    <row r="1841" spans="1:1" x14ac:dyDescent="0.2">
      <c r="A1841" s="88"/>
    </row>
    <row r="1842" spans="1:1" x14ac:dyDescent="0.2">
      <c r="A1842" s="88"/>
    </row>
    <row r="1843" spans="1:1" x14ac:dyDescent="0.2">
      <c r="A1843" s="88"/>
    </row>
    <row r="1844" spans="1:1" x14ac:dyDescent="0.2">
      <c r="A1844" s="88"/>
    </row>
    <row r="1845" spans="1:1" x14ac:dyDescent="0.2">
      <c r="A1845" s="88"/>
    </row>
    <row r="1846" spans="1:1" x14ac:dyDescent="0.2">
      <c r="A1846" s="88"/>
    </row>
    <row r="1847" spans="1:1" x14ac:dyDescent="0.2">
      <c r="A1847" s="88"/>
    </row>
    <row r="1848" spans="1:1" x14ac:dyDescent="0.2">
      <c r="A1848" s="88"/>
    </row>
    <row r="1849" spans="1:1" x14ac:dyDescent="0.2">
      <c r="A1849" s="88"/>
    </row>
    <row r="1850" spans="1:1" x14ac:dyDescent="0.2">
      <c r="A1850" s="88"/>
    </row>
    <row r="1851" spans="1:1" x14ac:dyDescent="0.2">
      <c r="A1851" s="88"/>
    </row>
    <row r="1852" spans="1:1" x14ac:dyDescent="0.2">
      <c r="A1852" s="88"/>
    </row>
    <row r="1853" spans="1:1" x14ac:dyDescent="0.2">
      <c r="A1853" s="88"/>
    </row>
    <row r="1854" spans="1:1" x14ac:dyDescent="0.2">
      <c r="A1854" s="88"/>
    </row>
    <row r="1855" spans="1:1" x14ac:dyDescent="0.2">
      <c r="A1855" s="88"/>
    </row>
    <row r="1856" spans="1:1" x14ac:dyDescent="0.2">
      <c r="A1856" s="88"/>
    </row>
    <row r="1857" spans="1:1" x14ac:dyDescent="0.2">
      <c r="A1857" s="88"/>
    </row>
    <row r="1858" spans="1:1" x14ac:dyDescent="0.2">
      <c r="A1858" s="88"/>
    </row>
    <row r="1859" spans="1:1" x14ac:dyDescent="0.2">
      <c r="A1859" s="88"/>
    </row>
    <row r="1860" spans="1:1" x14ac:dyDescent="0.2">
      <c r="A1860" s="88"/>
    </row>
    <row r="1861" spans="1:1" x14ac:dyDescent="0.2">
      <c r="A1861" s="88"/>
    </row>
    <row r="1862" spans="1:1" x14ac:dyDescent="0.2">
      <c r="A1862" s="88"/>
    </row>
    <row r="1863" spans="1:1" x14ac:dyDescent="0.2">
      <c r="A1863" s="88"/>
    </row>
    <row r="1864" spans="1:1" x14ac:dyDescent="0.2">
      <c r="A1864" s="88"/>
    </row>
    <row r="1865" spans="1:1" x14ac:dyDescent="0.2">
      <c r="A1865" s="88"/>
    </row>
    <row r="1866" spans="1:1" x14ac:dyDescent="0.2">
      <c r="A1866" s="88"/>
    </row>
    <row r="1867" spans="1:1" x14ac:dyDescent="0.2">
      <c r="A1867" s="88"/>
    </row>
    <row r="1868" spans="1:1" x14ac:dyDescent="0.2">
      <c r="A1868" s="88"/>
    </row>
    <row r="1869" spans="1:1" x14ac:dyDescent="0.2">
      <c r="A1869" s="88"/>
    </row>
    <row r="1870" spans="1:1" x14ac:dyDescent="0.2">
      <c r="A1870" s="88"/>
    </row>
    <row r="1871" spans="1:1" x14ac:dyDescent="0.2">
      <c r="A1871" s="88"/>
    </row>
    <row r="1872" spans="1:1" x14ac:dyDescent="0.2">
      <c r="A1872" s="88"/>
    </row>
    <row r="1873" spans="1:1" x14ac:dyDescent="0.2">
      <c r="A1873" s="88"/>
    </row>
    <row r="1874" spans="1:1" x14ac:dyDescent="0.2">
      <c r="A1874" s="88"/>
    </row>
    <row r="1875" spans="1:1" x14ac:dyDescent="0.2">
      <c r="A1875" s="88"/>
    </row>
    <row r="1876" spans="1:1" x14ac:dyDescent="0.2">
      <c r="A1876" s="88"/>
    </row>
    <row r="1877" spans="1:1" x14ac:dyDescent="0.2">
      <c r="A1877" s="88"/>
    </row>
    <row r="1878" spans="1:1" x14ac:dyDescent="0.2">
      <c r="A1878" s="88"/>
    </row>
    <row r="1879" spans="1:1" x14ac:dyDescent="0.2">
      <c r="A1879" s="88"/>
    </row>
    <row r="1880" spans="1:1" x14ac:dyDescent="0.2">
      <c r="A1880" s="88"/>
    </row>
    <row r="1881" spans="1:1" x14ac:dyDescent="0.2">
      <c r="A1881" s="88"/>
    </row>
    <row r="1882" spans="1:1" x14ac:dyDescent="0.2">
      <c r="A1882" s="88"/>
    </row>
    <row r="1883" spans="1:1" x14ac:dyDescent="0.2">
      <c r="A1883" s="88"/>
    </row>
    <row r="1884" spans="1:1" x14ac:dyDescent="0.2">
      <c r="A1884" s="88"/>
    </row>
    <row r="1885" spans="1:1" x14ac:dyDescent="0.2">
      <c r="A1885" s="88"/>
    </row>
    <row r="1886" spans="1:1" x14ac:dyDescent="0.2">
      <c r="A1886" s="88"/>
    </row>
    <row r="1887" spans="1:1" x14ac:dyDescent="0.2">
      <c r="A1887" s="88"/>
    </row>
    <row r="1888" spans="1:1" x14ac:dyDescent="0.2">
      <c r="A1888" s="88"/>
    </row>
    <row r="1889" spans="1:1" x14ac:dyDescent="0.2">
      <c r="A1889" s="88"/>
    </row>
    <row r="1890" spans="1:1" x14ac:dyDescent="0.2">
      <c r="A1890" s="88"/>
    </row>
    <row r="1891" spans="1:1" x14ac:dyDescent="0.2">
      <c r="A1891" s="88"/>
    </row>
    <row r="1892" spans="1:1" x14ac:dyDescent="0.2">
      <c r="A1892" s="88"/>
    </row>
    <row r="1893" spans="1:1" x14ac:dyDescent="0.2">
      <c r="A1893" s="88"/>
    </row>
    <row r="1894" spans="1:1" x14ac:dyDescent="0.2">
      <c r="A1894" s="88"/>
    </row>
    <row r="1895" spans="1:1" x14ac:dyDescent="0.2">
      <c r="A1895" s="88"/>
    </row>
    <row r="1896" spans="1:1" x14ac:dyDescent="0.2">
      <c r="A1896" s="88"/>
    </row>
    <row r="1897" spans="1:1" x14ac:dyDescent="0.2">
      <c r="A1897" s="88"/>
    </row>
    <row r="1898" spans="1:1" x14ac:dyDescent="0.2">
      <c r="A1898" s="88"/>
    </row>
    <row r="1899" spans="1:1" x14ac:dyDescent="0.2">
      <c r="A1899" s="88"/>
    </row>
    <row r="1900" spans="1:1" x14ac:dyDescent="0.2">
      <c r="A1900" s="88"/>
    </row>
    <row r="1901" spans="1:1" x14ac:dyDescent="0.2">
      <c r="A1901" s="88"/>
    </row>
    <row r="1902" spans="1:1" x14ac:dyDescent="0.2">
      <c r="A1902" s="88"/>
    </row>
    <row r="1903" spans="1:1" x14ac:dyDescent="0.2">
      <c r="A1903" s="88"/>
    </row>
    <row r="1904" spans="1:1" x14ac:dyDescent="0.2">
      <c r="A1904" s="88"/>
    </row>
    <row r="1905" spans="1:1" x14ac:dyDescent="0.2">
      <c r="A1905" s="88"/>
    </row>
    <row r="1906" spans="1:1" x14ac:dyDescent="0.2">
      <c r="A1906" s="88"/>
    </row>
    <row r="1907" spans="1:1" x14ac:dyDescent="0.2">
      <c r="A1907" s="88"/>
    </row>
    <row r="1908" spans="1:1" x14ac:dyDescent="0.2">
      <c r="A1908" s="88"/>
    </row>
    <row r="1909" spans="1:1" x14ac:dyDescent="0.2">
      <c r="A1909" s="88"/>
    </row>
    <row r="1910" spans="1:1" x14ac:dyDescent="0.2">
      <c r="A1910" s="88"/>
    </row>
    <row r="1911" spans="1:1" x14ac:dyDescent="0.2">
      <c r="A1911" s="88"/>
    </row>
    <row r="1912" spans="1:1" x14ac:dyDescent="0.2">
      <c r="A1912" s="88"/>
    </row>
    <row r="1913" spans="1:1" x14ac:dyDescent="0.2">
      <c r="A1913" s="88"/>
    </row>
    <row r="1914" spans="1:1" x14ac:dyDescent="0.2">
      <c r="A1914" s="88"/>
    </row>
    <row r="1915" spans="1:1" x14ac:dyDescent="0.2">
      <c r="A1915" s="88"/>
    </row>
    <row r="1916" spans="1:1" x14ac:dyDescent="0.2">
      <c r="A1916" s="88"/>
    </row>
    <row r="1917" spans="1:1" x14ac:dyDescent="0.2">
      <c r="A1917" s="88"/>
    </row>
    <row r="1918" spans="1:1" x14ac:dyDescent="0.2">
      <c r="A1918" s="88"/>
    </row>
    <row r="1919" spans="1:1" x14ac:dyDescent="0.2">
      <c r="A1919" s="88"/>
    </row>
    <row r="1920" spans="1:1" x14ac:dyDescent="0.2">
      <c r="A1920" s="88"/>
    </row>
    <row r="1921" spans="1:1" x14ac:dyDescent="0.2">
      <c r="A1921" s="88"/>
    </row>
    <row r="1922" spans="1:1" x14ac:dyDescent="0.2">
      <c r="A1922" s="88"/>
    </row>
    <row r="1923" spans="1:1" x14ac:dyDescent="0.2">
      <c r="A1923" s="88"/>
    </row>
    <row r="1924" spans="1:1" x14ac:dyDescent="0.2">
      <c r="A1924" s="88"/>
    </row>
    <row r="1925" spans="1:1" x14ac:dyDescent="0.2">
      <c r="A1925" s="88"/>
    </row>
    <row r="1926" spans="1:1" x14ac:dyDescent="0.2">
      <c r="A1926" s="88"/>
    </row>
    <row r="1927" spans="1:1" x14ac:dyDescent="0.2">
      <c r="A1927" s="88"/>
    </row>
    <row r="1928" spans="1:1" x14ac:dyDescent="0.2">
      <c r="A1928" s="88"/>
    </row>
    <row r="1929" spans="1:1" x14ac:dyDescent="0.2">
      <c r="A1929" s="88"/>
    </row>
    <row r="1930" spans="1:1" x14ac:dyDescent="0.2">
      <c r="A1930" s="88"/>
    </row>
    <row r="1931" spans="1:1" x14ac:dyDescent="0.2">
      <c r="A1931" s="88"/>
    </row>
    <row r="1932" spans="1:1" x14ac:dyDescent="0.2">
      <c r="A1932" s="88"/>
    </row>
    <row r="1933" spans="1:1" x14ac:dyDescent="0.2">
      <c r="A1933" s="88"/>
    </row>
    <row r="1934" spans="1:1" x14ac:dyDescent="0.2">
      <c r="A1934" s="88"/>
    </row>
    <row r="1935" spans="1:1" x14ac:dyDescent="0.2">
      <c r="A1935" s="88"/>
    </row>
    <row r="1936" spans="1:1" x14ac:dyDescent="0.2">
      <c r="A1936" s="88"/>
    </row>
    <row r="1937" spans="1:1" x14ac:dyDescent="0.2">
      <c r="A1937" s="88"/>
    </row>
    <row r="1938" spans="1:1" x14ac:dyDescent="0.2">
      <c r="A1938" s="88"/>
    </row>
    <row r="1939" spans="1:1" x14ac:dyDescent="0.2">
      <c r="A1939" s="88"/>
    </row>
    <row r="1940" spans="1:1" x14ac:dyDescent="0.2">
      <c r="A1940" s="88"/>
    </row>
    <row r="1941" spans="1:1" x14ac:dyDescent="0.2">
      <c r="A1941" s="88"/>
    </row>
    <row r="1942" spans="1:1" x14ac:dyDescent="0.2">
      <c r="A1942" s="88"/>
    </row>
    <row r="1943" spans="1:1" x14ac:dyDescent="0.2">
      <c r="A1943" s="88"/>
    </row>
    <row r="1944" spans="1:1" x14ac:dyDescent="0.2">
      <c r="A1944" s="88"/>
    </row>
    <row r="1945" spans="1:1" x14ac:dyDescent="0.2">
      <c r="A1945" s="88"/>
    </row>
    <row r="1946" spans="1:1" x14ac:dyDescent="0.2">
      <c r="A1946" s="88"/>
    </row>
    <row r="1947" spans="1:1" x14ac:dyDescent="0.2">
      <c r="A1947" s="88"/>
    </row>
    <row r="1948" spans="1:1" x14ac:dyDescent="0.2">
      <c r="A1948" s="88"/>
    </row>
    <row r="1949" spans="1:1" x14ac:dyDescent="0.2">
      <c r="A1949" s="88"/>
    </row>
    <row r="1950" spans="1:1" x14ac:dyDescent="0.2">
      <c r="A1950" s="88"/>
    </row>
    <row r="1951" spans="1:1" x14ac:dyDescent="0.2">
      <c r="A1951" s="88"/>
    </row>
    <row r="1952" spans="1:1" x14ac:dyDescent="0.2">
      <c r="A1952" s="88"/>
    </row>
    <row r="1953" spans="1:1" x14ac:dyDescent="0.2">
      <c r="A1953" s="88"/>
    </row>
    <row r="1954" spans="1:1" x14ac:dyDescent="0.2">
      <c r="A1954" s="88"/>
    </row>
    <row r="1955" spans="1:1" x14ac:dyDescent="0.2">
      <c r="A1955" s="88"/>
    </row>
    <row r="1956" spans="1:1" x14ac:dyDescent="0.2">
      <c r="A1956" s="88"/>
    </row>
    <row r="1957" spans="1:1" x14ac:dyDescent="0.2">
      <c r="A1957" s="88"/>
    </row>
    <row r="1958" spans="1:1" x14ac:dyDescent="0.2">
      <c r="A1958" s="88"/>
    </row>
    <row r="1959" spans="1:1" x14ac:dyDescent="0.2">
      <c r="A1959" s="88"/>
    </row>
    <row r="1960" spans="1:1" x14ac:dyDescent="0.2">
      <c r="A1960" s="88"/>
    </row>
    <row r="1961" spans="1:1" x14ac:dyDescent="0.2">
      <c r="A1961" s="88"/>
    </row>
    <row r="1962" spans="1:1" x14ac:dyDescent="0.2">
      <c r="A1962" s="88"/>
    </row>
    <row r="1963" spans="1:1" x14ac:dyDescent="0.2">
      <c r="A1963" s="88"/>
    </row>
    <row r="1964" spans="1:1" x14ac:dyDescent="0.2">
      <c r="A1964" s="88"/>
    </row>
    <row r="1965" spans="1:1" x14ac:dyDescent="0.2">
      <c r="A1965" s="88"/>
    </row>
    <row r="1966" spans="1:1" x14ac:dyDescent="0.2">
      <c r="A1966" s="88"/>
    </row>
    <row r="1967" spans="1:1" x14ac:dyDescent="0.2">
      <c r="A1967" s="88"/>
    </row>
    <row r="1968" spans="1:1" x14ac:dyDescent="0.2">
      <c r="A1968" s="88"/>
    </row>
    <row r="1969" spans="1:1" x14ac:dyDescent="0.2">
      <c r="A1969" s="88"/>
    </row>
    <row r="1970" spans="1:1" x14ac:dyDescent="0.2">
      <c r="A1970" s="88"/>
    </row>
    <row r="1971" spans="1:1" x14ac:dyDescent="0.2">
      <c r="A1971" s="88"/>
    </row>
    <row r="1972" spans="1:1" x14ac:dyDescent="0.2">
      <c r="A1972" s="88"/>
    </row>
    <row r="1973" spans="1:1" x14ac:dyDescent="0.2">
      <c r="A1973" s="88"/>
    </row>
    <row r="1974" spans="1:1" x14ac:dyDescent="0.2">
      <c r="A1974" s="88"/>
    </row>
    <row r="1975" spans="1:1" x14ac:dyDescent="0.2">
      <c r="A1975" s="88"/>
    </row>
    <row r="1976" spans="1:1" x14ac:dyDescent="0.2">
      <c r="A1976" s="88"/>
    </row>
    <row r="1977" spans="1:1" x14ac:dyDescent="0.2">
      <c r="A1977" s="88"/>
    </row>
    <row r="1978" spans="1:1" x14ac:dyDescent="0.2">
      <c r="A1978" s="88"/>
    </row>
    <row r="1979" spans="1:1" x14ac:dyDescent="0.2">
      <c r="A1979" s="88"/>
    </row>
    <row r="1980" spans="1:1" x14ac:dyDescent="0.2">
      <c r="A1980" s="88"/>
    </row>
    <row r="1981" spans="1:1" x14ac:dyDescent="0.2">
      <c r="A1981" s="88"/>
    </row>
    <row r="1982" spans="1:1" x14ac:dyDescent="0.2">
      <c r="A1982" s="88"/>
    </row>
    <row r="1983" spans="1:1" x14ac:dyDescent="0.2">
      <c r="A1983" s="88"/>
    </row>
    <row r="1984" spans="1:1" x14ac:dyDescent="0.2">
      <c r="A1984" s="88"/>
    </row>
    <row r="1985" spans="1:1" x14ac:dyDescent="0.2">
      <c r="A1985" s="88"/>
    </row>
    <row r="1986" spans="1:1" x14ac:dyDescent="0.2">
      <c r="A1986" s="88"/>
    </row>
    <row r="1987" spans="1:1" x14ac:dyDescent="0.2">
      <c r="A1987" s="88"/>
    </row>
    <row r="1988" spans="1:1" x14ac:dyDescent="0.2">
      <c r="A1988" s="88"/>
    </row>
    <row r="1989" spans="1:1" x14ac:dyDescent="0.2">
      <c r="A1989" s="88"/>
    </row>
    <row r="1990" spans="1:1" x14ac:dyDescent="0.2">
      <c r="A1990" s="88"/>
    </row>
    <row r="1991" spans="1:1" x14ac:dyDescent="0.2">
      <c r="A1991" s="88"/>
    </row>
    <row r="1992" spans="1:1" x14ac:dyDescent="0.2">
      <c r="A1992" s="88"/>
    </row>
    <row r="1993" spans="1:1" x14ac:dyDescent="0.2">
      <c r="A1993" s="88"/>
    </row>
    <row r="1994" spans="1:1" x14ac:dyDescent="0.2">
      <c r="A1994" s="88"/>
    </row>
    <row r="1995" spans="1:1" x14ac:dyDescent="0.2">
      <c r="A1995" s="88"/>
    </row>
    <row r="1996" spans="1:1" x14ac:dyDescent="0.2">
      <c r="A1996" s="88"/>
    </row>
    <row r="1997" spans="1:1" x14ac:dyDescent="0.2">
      <c r="A1997" s="88"/>
    </row>
    <row r="1998" spans="1:1" x14ac:dyDescent="0.2">
      <c r="A1998" s="88"/>
    </row>
    <row r="1999" spans="1:1" x14ac:dyDescent="0.2">
      <c r="A1999" s="88"/>
    </row>
    <row r="2000" spans="1:1" x14ac:dyDescent="0.2">
      <c r="A2000" s="88"/>
    </row>
    <row r="2001" spans="1:1" x14ac:dyDescent="0.2">
      <c r="A2001" s="88"/>
    </row>
    <row r="2002" spans="1:1" x14ac:dyDescent="0.2">
      <c r="A2002" s="88"/>
    </row>
    <row r="2003" spans="1:1" x14ac:dyDescent="0.2">
      <c r="A2003" s="88"/>
    </row>
    <row r="2004" spans="1:1" x14ac:dyDescent="0.2">
      <c r="A2004" s="88"/>
    </row>
    <row r="2005" spans="1:1" x14ac:dyDescent="0.2">
      <c r="A2005" s="88"/>
    </row>
    <row r="2006" spans="1:1" x14ac:dyDescent="0.2">
      <c r="A2006" s="88"/>
    </row>
    <row r="2007" spans="1:1" x14ac:dyDescent="0.2">
      <c r="A2007" s="88"/>
    </row>
    <row r="2008" spans="1:1" x14ac:dyDescent="0.2">
      <c r="A2008" s="88"/>
    </row>
    <row r="2009" spans="1:1" x14ac:dyDescent="0.2">
      <c r="A2009" s="88"/>
    </row>
    <row r="2010" spans="1:1" x14ac:dyDescent="0.2">
      <c r="A2010" s="88"/>
    </row>
    <row r="2011" spans="1:1" x14ac:dyDescent="0.2">
      <c r="A2011" s="88"/>
    </row>
    <row r="2012" spans="1:1" x14ac:dyDescent="0.2">
      <c r="A2012" s="88"/>
    </row>
    <row r="2013" spans="1:1" x14ac:dyDescent="0.2">
      <c r="A2013" s="88"/>
    </row>
    <row r="2014" spans="1:1" x14ac:dyDescent="0.2">
      <c r="A2014" s="88"/>
    </row>
    <row r="2015" spans="1:1" x14ac:dyDescent="0.2">
      <c r="A2015" s="88"/>
    </row>
    <row r="2016" spans="1:1" x14ac:dyDescent="0.2">
      <c r="A2016" s="88"/>
    </row>
    <row r="2017" spans="1:1" x14ac:dyDescent="0.2">
      <c r="A2017" s="88"/>
    </row>
    <row r="2018" spans="1:1" x14ac:dyDescent="0.2">
      <c r="A2018" s="88"/>
    </row>
    <row r="2019" spans="1:1" x14ac:dyDescent="0.2">
      <c r="A2019" s="88"/>
    </row>
    <row r="2020" spans="1:1" x14ac:dyDescent="0.2">
      <c r="A2020" s="88"/>
    </row>
    <row r="2021" spans="1:1" x14ac:dyDescent="0.2">
      <c r="A2021" s="88"/>
    </row>
    <row r="2022" spans="1:1" x14ac:dyDescent="0.2">
      <c r="A2022" s="88"/>
    </row>
    <row r="2023" spans="1:1" x14ac:dyDescent="0.2">
      <c r="A2023" s="88"/>
    </row>
    <row r="2024" spans="1:1" x14ac:dyDescent="0.2">
      <c r="A2024" s="88"/>
    </row>
    <row r="2025" spans="1:1" x14ac:dyDescent="0.2">
      <c r="A2025" s="88"/>
    </row>
    <row r="2026" spans="1:1" x14ac:dyDescent="0.2">
      <c r="A2026" s="88"/>
    </row>
    <row r="2027" spans="1:1" x14ac:dyDescent="0.2">
      <c r="A2027" s="88"/>
    </row>
    <row r="2028" spans="1:1" x14ac:dyDescent="0.2">
      <c r="A2028" s="88"/>
    </row>
    <row r="2029" spans="1:1" x14ac:dyDescent="0.2">
      <c r="A2029" s="88"/>
    </row>
    <row r="2030" spans="1:1" x14ac:dyDescent="0.2">
      <c r="A2030" s="88"/>
    </row>
    <row r="2031" spans="1:1" x14ac:dyDescent="0.2">
      <c r="A2031" s="88"/>
    </row>
    <row r="2032" spans="1:1" x14ac:dyDescent="0.2">
      <c r="A2032" s="88"/>
    </row>
    <row r="2033" spans="1:1" x14ac:dyDescent="0.2">
      <c r="A2033" s="88"/>
    </row>
    <row r="2034" spans="1:1" x14ac:dyDescent="0.2">
      <c r="A2034" s="88"/>
    </row>
    <row r="2035" spans="1:1" x14ac:dyDescent="0.2">
      <c r="A2035" s="88"/>
    </row>
    <row r="2036" spans="1:1" x14ac:dyDescent="0.2">
      <c r="A2036" s="88"/>
    </row>
  </sheetData>
  <mergeCells count="2">
    <mergeCell ref="A4:A5"/>
    <mergeCell ref="B4:O4"/>
  </mergeCells>
  <phoneticPr fontId="0" type="noConversion"/>
  <printOptions gridLinesSet="0"/>
  <pageMargins left="0.78740157480314965" right="0.78740157480314965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2"/>
  <sheetViews>
    <sheetView showGridLines="0" zoomScaleNormal="100" zoomScaleSheetLayoutView="100" workbookViewId="0">
      <selection activeCell="P30" sqref="P30"/>
    </sheetView>
  </sheetViews>
  <sheetFormatPr defaultRowHeight="15.75" x14ac:dyDescent="0.25"/>
  <cols>
    <col min="3" max="3" width="16.19921875" customWidth="1"/>
    <col min="11" max="11" width="8.796875" style="1"/>
  </cols>
  <sheetData>
    <row r="1" spans="2:11" x14ac:dyDescent="0.25">
      <c r="K1" s="115" t="s">
        <v>45</v>
      </c>
    </row>
    <row r="2" spans="2:11" x14ac:dyDescent="0.25">
      <c r="K2" s="78"/>
    </row>
    <row r="3" spans="2:11" ht="16.5" thickBot="1" x14ac:dyDescent="0.3"/>
    <row r="4" spans="2:11" ht="25.5" customHeight="1" thickBot="1" x14ac:dyDescent="0.3">
      <c r="B4" s="56" t="s">
        <v>18</v>
      </c>
      <c r="C4" s="57" t="s">
        <v>22</v>
      </c>
      <c r="D4" s="57" t="s">
        <v>21</v>
      </c>
      <c r="E4" s="57" t="s">
        <v>23</v>
      </c>
    </row>
    <row r="5" spans="2:11" ht="16.5" thickBot="1" x14ac:dyDescent="0.3">
      <c r="B5" s="64">
        <v>1996</v>
      </c>
      <c r="C5" s="65">
        <v>296163</v>
      </c>
      <c r="D5" s="66">
        <v>1840556</v>
      </c>
      <c r="E5" s="75">
        <f t="shared" ref="E5:E21" si="0">C5/D5*100</f>
        <v>16.090952951173453</v>
      </c>
      <c r="F5" s="73">
        <v>16.09</v>
      </c>
    </row>
    <row r="6" spans="2:11" ht="16.5" thickBot="1" x14ac:dyDescent="0.3">
      <c r="B6" s="58">
        <v>1997</v>
      </c>
      <c r="C6" s="59">
        <v>336512</v>
      </c>
      <c r="D6" s="67">
        <v>1982423</v>
      </c>
      <c r="E6" s="75">
        <f t="shared" si="0"/>
        <v>16.974782879335034</v>
      </c>
      <c r="F6" s="73">
        <v>16.97</v>
      </c>
    </row>
    <row r="7" spans="2:11" ht="16.5" thickBot="1" x14ac:dyDescent="0.3">
      <c r="B7" s="58">
        <v>1998</v>
      </c>
      <c r="C7" s="59">
        <v>370048</v>
      </c>
      <c r="D7" s="67">
        <v>2168884</v>
      </c>
      <c r="E7" s="75">
        <f t="shared" si="0"/>
        <v>17.061677802962262</v>
      </c>
      <c r="F7" s="73">
        <v>17.059999999999999</v>
      </c>
    </row>
    <row r="8" spans="2:11" ht="16.5" thickBot="1" x14ac:dyDescent="0.3">
      <c r="B8" s="58">
        <v>1999</v>
      </c>
      <c r="C8" s="59">
        <v>399923</v>
      </c>
      <c r="D8" s="67">
        <v>2267275</v>
      </c>
      <c r="E8" s="75">
        <f t="shared" si="0"/>
        <v>17.638927787762842</v>
      </c>
      <c r="F8" s="73">
        <v>17.64</v>
      </c>
    </row>
    <row r="9" spans="2:11" ht="16.5" thickBot="1" x14ac:dyDescent="0.3">
      <c r="B9" s="58">
        <v>2000</v>
      </c>
      <c r="C9" s="59">
        <v>427183</v>
      </c>
      <c r="D9" s="67">
        <v>2399700</v>
      </c>
      <c r="E9" s="75">
        <f t="shared" si="0"/>
        <v>17.8015168562737</v>
      </c>
      <c r="F9" s="72">
        <v>17.8</v>
      </c>
    </row>
    <row r="10" spans="2:11" ht="16.5" thickBot="1" x14ac:dyDescent="0.3">
      <c r="B10" s="58">
        <v>2001</v>
      </c>
      <c r="C10" s="59">
        <v>457512</v>
      </c>
      <c r="D10" s="67">
        <v>2591574</v>
      </c>
      <c r="E10" s="75">
        <f t="shared" si="0"/>
        <v>17.653827365145659</v>
      </c>
      <c r="F10" s="73">
        <v>17.649999999999999</v>
      </c>
    </row>
    <row r="11" spans="2:11" ht="16.5" thickBot="1" x14ac:dyDescent="0.3">
      <c r="B11" s="58">
        <v>2002</v>
      </c>
      <c r="C11" s="59">
        <v>497455</v>
      </c>
      <c r="D11" s="67">
        <v>2704466</v>
      </c>
      <c r="E11" s="75">
        <f t="shared" si="0"/>
        <v>18.393834494499099</v>
      </c>
      <c r="F11" s="73">
        <v>18.39</v>
      </c>
    </row>
    <row r="12" spans="2:11" ht="16.5" thickBot="1" x14ac:dyDescent="0.3">
      <c r="B12" s="58">
        <v>2003</v>
      </c>
      <c r="C12" s="59">
        <v>521513</v>
      </c>
      <c r="D12" s="67">
        <v>2833197</v>
      </c>
      <c r="E12" s="75">
        <f t="shared" si="0"/>
        <v>18.407226888917361</v>
      </c>
      <c r="F12" s="73">
        <v>18.41</v>
      </c>
    </row>
    <row r="13" spans="2:11" ht="16.5" thickBot="1" x14ac:dyDescent="0.3">
      <c r="B13" s="58">
        <v>2004</v>
      </c>
      <c r="C13" s="59">
        <v>545537</v>
      </c>
      <c r="D13" s="67">
        <v>3087777</v>
      </c>
      <c r="E13" s="75">
        <f t="shared" si="0"/>
        <v>17.667629495264716</v>
      </c>
      <c r="F13" s="73">
        <v>17.670000000000002</v>
      </c>
    </row>
    <row r="14" spans="2:11" ht="16.5" thickBot="1" x14ac:dyDescent="0.3">
      <c r="B14" s="58">
        <v>2005</v>
      </c>
      <c r="C14" s="59">
        <v>585591.94561900012</v>
      </c>
      <c r="D14" s="67">
        <v>3288493</v>
      </c>
      <c r="E14" s="75">
        <f t="shared" si="0"/>
        <v>17.807304002745333</v>
      </c>
      <c r="F14" s="72">
        <v>17.809999999999999</v>
      </c>
    </row>
    <row r="15" spans="2:11" ht="16.5" thickBot="1" x14ac:dyDescent="0.3">
      <c r="B15" s="58">
        <v>2006</v>
      </c>
      <c r="C15" s="59">
        <v>616407.7164092001</v>
      </c>
      <c r="D15" s="67">
        <v>3530252</v>
      </c>
      <c r="E15" s="75">
        <f t="shared" si="0"/>
        <v>17.460728480833666</v>
      </c>
      <c r="F15" s="73">
        <v>17.600000000000001</v>
      </c>
    </row>
    <row r="16" spans="2:11" ht="16.5" thickBot="1" x14ac:dyDescent="0.3">
      <c r="B16" s="58">
        <v>2007</v>
      </c>
      <c r="C16" s="59">
        <v>673982.35395439994</v>
      </c>
      <c r="D16" s="67">
        <v>3856629</v>
      </c>
      <c r="E16" s="75">
        <f t="shared" si="0"/>
        <v>17.475944768200414</v>
      </c>
      <c r="F16" s="73">
        <v>17.46</v>
      </c>
    </row>
    <row r="17" spans="2:6" ht="16.5" thickBot="1" x14ac:dyDescent="0.3">
      <c r="B17" s="58">
        <v>2008</v>
      </c>
      <c r="C17" s="59">
        <v>717731.96112399991</v>
      </c>
      <c r="D17" s="69">
        <v>4037564</v>
      </c>
      <c r="E17" s="75">
        <f t="shared" si="0"/>
        <v>17.776361219884066</v>
      </c>
      <c r="F17" s="73">
        <v>17.78</v>
      </c>
    </row>
    <row r="18" spans="2:6" ht="16.5" thickBot="1" x14ac:dyDescent="0.3">
      <c r="B18" s="58">
        <v>2009</v>
      </c>
      <c r="C18" s="59">
        <v>787587.92508059996</v>
      </c>
      <c r="D18" s="70">
        <v>3945505</v>
      </c>
      <c r="E18" s="75">
        <f t="shared" si="0"/>
        <v>19.961650665265914</v>
      </c>
      <c r="F18" s="72">
        <v>19.96</v>
      </c>
    </row>
    <row r="19" spans="2:6" ht="16.5" thickBot="1" x14ac:dyDescent="0.3">
      <c r="B19" s="60">
        <v>2010</v>
      </c>
      <c r="C19" s="61">
        <v>791239.44868647167</v>
      </c>
      <c r="D19" s="70">
        <v>4032952</v>
      </c>
      <c r="E19" s="75">
        <f t="shared" si="0"/>
        <v>19.619361913716595</v>
      </c>
      <c r="F19" s="72">
        <v>19.62</v>
      </c>
    </row>
    <row r="20" spans="2:6" ht="16.5" thickBot="1" x14ac:dyDescent="0.3">
      <c r="B20" s="58">
        <v>2011</v>
      </c>
      <c r="C20" s="59">
        <v>806544</v>
      </c>
      <c r="D20" s="70">
        <v>4095355</v>
      </c>
      <c r="E20" s="75">
        <f t="shared" si="0"/>
        <v>19.69411687143117</v>
      </c>
      <c r="F20" s="73">
        <v>19.690000000000001</v>
      </c>
    </row>
    <row r="21" spans="2:6" ht="16.5" thickBot="1" x14ac:dyDescent="0.3">
      <c r="B21" s="62">
        <v>2012</v>
      </c>
      <c r="C21" s="63">
        <v>831107</v>
      </c>
      <c r="D21" s="70">
        <v>4118386</v>
      </c>
      <c r="E21" s="76">
        <f t="shared" si="0"/>
        <v>20.180405624921995</v>
      </c>
      <c r="F21" s="73">
        <v>20.18</v>
      </c>
    </row>
    <row r="22" spans="2:6" ht="16.5" thickBot="1" x14ac:dyDescent="0.3">
      <c r="B22" s="60">
        <v>2013</v>
      </c>
      <c r="C22" s="61">
        <v>826111</v>
      </c>
      <c r="D22" s="70">
        <v>4169011</v>
      </c>
      <c r="E22" s="77">
        <f t="shared" ref="E22:E28" si="1">C22/D22*100</f>
        <v>19.815514998641166</v>
      </c>
      <c r="F22" s="72">
        <v>19.82</v>
      </c>
    </row>
    <row r="23" spans="2:6" ht="16.5" thickBot="1" x14ac:dyDescent="0.3">
      <c r="B23" s="60">
        <v>2014</v>
      </c>
      <c r="C23" s="68">
        <v>847959.53543139552</v>
      </c>
      <c r="D23" s="70">
        <v>4377991</v>
      </c>
      <c r="E23" s="76">
        <f t="shared" si="1"/>
        <v>19.368690694690681</v>
      </c>
      <c r="F23" s="73">
        <v>19.37</v>
      </c>
    </row>
    <row r="24" spans="2:6" ht="16.5" thickBot="1" x14ac:dyDescent="0.3">
      <c r="B24" s="58">
        <v>2015</v>
      </c>
      <c r="C24" s="59">
        <v>870711.23595600005</v>
      </c>
      <c r="D24" s="71">
        <v>4651813</v>
      </c>
      <c r="E24" s="76">
        <f t="shared" si="1"/>
        <v>18.717674935686368</v>
      </c>
      <c r="F24" s="72">
        <v>18.7</v>
      </c>
    </row>
    <row r="25" spans="2:6" ht="16.5" thickBot="1" x14ac:dyDescent="0.3">
      <c r="B25" s="58">
        <v>2016</v>
      </c>
      <c r="C25" s="59">
        <v>899917.32129580004</v>
      </c>
      <c r="D25" s="74">
        <v>4843030</v>
      </c>
      <c r="E25" s="76">
        <f t="shared" si="1"/>
        <v>18.581700325948837</v>
      </c>
      <c r="F25" s="72">
        <v>18.579999999999998</v>
      </c>
    </row>
    <row r="26" spans="2:6" ht="16.5" thickBot="1" x14ac:dyDescent="0.3">
      <c r="B26" s="58">
        <v>2017</v>
      </c>
      <c r="C26" s="59">
        <v>936399.69517900003</v>
      </c>
      <c r="D26" s="74">
        <v>5179344</v>
      </c>
      <c r="E26" s="76">
        <f t="shared" si="1"/>
        <v>18.079503797758946</v>
      </c>
      <c r="F26" s="72">
        <v>18.079999999999998</v>
      </c>
    </row>
    <row r="27" spans="2:6" ht="16.5" thickBot="1" x14ac:dyDescent="0.3">
      <c r="B27" s="62">
        <v>2018</v>
      </c>
      <c r="C27" s="63">
        <v>998546</v>
      </c>
      <c r="D27" s="79">
        <v>5475773</v>
      </c>
      <c r="E27" s="81">
        <f t="shared" si="1"/>
        <v>18.235708456139434</v>
      </c>
      <c r="F27" s="72">
        <v>18.239999999999998</v>
      </c>
    </row>
    <row r="28" spans="2:6" ht="16.5" thickBot="1" x14ac:dyDescent="0.3">
      <c r="B28" s="82">
        <v>2019</v>
      </c>
      <c r="C28" s="59">
        <v>1088602.7827951999</v>
      </c>
      <c r="D28" s="80">
        <v>5888869</v>
      </c>
      <c r="E28" s="81">
        <f t="shared" si="1"/>
        <v>18.485770065443806</v>
      </c>
      <c r="F28" s="72">
        <v>18.5</v>
      </c>
    </row>
    <row r="29" spans="2:6" ht="16.5" thickBot="1" x14ac:dyDescent="0.3">
      <c r="B29" s="82">
        <v>2020</v>
      </c>
      <c r="C29" s="59">
        <v>1253907.6686152001</v>
      </c>
      <c r="D29" s="80">
        <v>5828318</v>
      </c>
      <c r="E29" s="81">
        <f t="shared" ref="E29:E30" si="2">C29/D29*100</f>
        <v>21.514057205101029</v>
      </c>
      <c r="F29" s="72">
        <v>21.51</v>
      </c>
    </row>
    <row r="30" spans="2:6" ht="16.5" thickBot="1" x14ac:dyDescent="0.3">
      <c r="B30" s="82">
        <v>2021</v>
      </c>
      <c r="C30" s="59">
        <v>1335724.09732862</v>
      </c>
      <c r="D30" s="80">
        <v>6307755</v>
      </c>
      <c r="E30" s="81">
        <f t="shared" si="2"/>
        <v>21.175903270317569</v>
      </c>
      <c r="F30" s="72">
        <v>21.18</v>
      </c>
    </row>
    <row r="31" spans="2:6" ht="16.5" thickBot="1" x14ac:dyDescent="0.3">
      <c r="B31" s="82">
        <v>2022</v>
      </c>
      <c r="C31" s="59">
        <v>1405853.92047359</v>
      </c>
      <c r="D31" s="80">
        <v>7049872</v>
      </c>
      <c r="E31" s="81">
        <f t="shared" ref="E31:E32" si="3">C31/D31*100</f>
        <v>19.941552420718985</v>
      </c>
      <c r="F31" s="72">
        <v>19.940000000000001</v>
      </c>
    </row>
    <row r="32" spans="2:6" ht="16.5" thickBot="1" x14ac:dyDescent="0.3">
      <c r="B32" s="82">
        <v>2023</v>
      </c>
      <c r="C32" s="59">
        <v>1583726.8987481</v>
      </c>
      <c r="D32" s="80">
        <v>7659655</v>
      </c>
      <c r="E32" s="81">
        <f t="shared" si="3"/>
        <v>20.676217123984046</v>
      </c>
      <c r="F32" s="72">
        <v>20.7</v>
      </c>
    </row>
  </sheetData>
  <pageMargins left="0.78740157480314965" right="0.78740157480314965" top="0.59055118110236227" bottom="0.59055118110236227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043"/>
  <sheetViews>
    <sheetView showGridLines="0" zoomScaleNormal="100" zoomScaleSheetLayoutView="100" workbookViewId="0">
      <selection activeCell="A5" sqref="A5:A6"/>
    </sheetView>
  </sheetViews>
  <sheetFormatPr defaultColWidth="9.796875" defaultRowHeight="12.75" x14ac:dyDescent="0.2"/>
  <cols>
    <col min="1" max="1" width="14.8984375" style="96" customWidth="1"/>
    <col min="2" max="3" width="6.5" style="88" customWidth="1"/>
    <col min="4" max="4" width="6.5" style="90" customWidth="1"/>
    <col min="5" max="9" width="6.5" style="88" customWidth="1"/>
    <col min="10" max="13" width="6.5" style="90" customWidth="1"/>
    <col min="14" max="16384" width="9.796875" style="88"/>
  </cols>
  <sheetData>
    <row r="1" spans="1:26" ht="15" customHeight="1" x14ac:dyDescent="0.2">
      <c r="A1" s="86"/>
      <c r="B1" s="84"/>
      <c r="C1" s="84"/>
      <c r="E1" s="84"/>
      <c r="F1" s="84"/>
      <c r="G1" s="84"/>
      <c r="H1" s="84"/>
      <c r="I1" s="84"/>
      <c r="L1" s="91"/>
      <c r="M1" s="91" t="s">
        <v>43</v>
      </c>
    </row>
    <row r="2" spans="1:26" ht="15" customHeight="1" x14ac:dyDescent="0.2">
      <c r="A2" s="116"/>
      <c r="B2" s="117"/>
      <c r="C2" s="117"/>
      <c r="D2" s="117"/>
      <c r="E2" s="117"/>
      <c r="F2" s="84"/>
      <c r="G2" s="84"/>
      <c r="H2" s="84"/>
      <c r="I2" s="84"/>
      <c r="J2" s="91"/>
      <c r="K2" s="91"/>
      <c r="L2" s="92"/>
      <c r="M2" s="92"/>
    </row>
    <row r="3" spans="1:26" ht="30" customHeight="1" x14ac:dyDescent="0.2">
      <c r="A3" s="137" t="s">
        <v>47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  <c r="M3" s="88"/>
    </row>
    <row r="4" spans="1:26" ht="15" customHeight="1" x14ac:dyDescent="0.2">
      <c r="A4" s="118"/>
      <c r="B4" s="119"/>
      <c r="C4" s="119"/>
      <c r="E4" s="90"/>
      <c r="F4" s="120"/>
      <c r="G4" s="120"/>
      <c r="H4" s="120"/>
      <c r="I4" s="120"/>
      <c r="J4" s="120"/>
      <c r="K4" s="120"/>
      <c r="L4" s="120"/>
      <c r="M4" s="120" t="s">
        <v>19</v>
      </c>
    </row>
    <row r="5" spans="1:26" ht="15.75" customHeight="1" x14ac:dyDescent="0.2">
      <c r="A5" s="135"/>
      <c r="B5" s="134" t="s">
        <v>18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26" ht="15" customHeight="1" x14ac:dyDescent="0.2">
      <c r="A6" s="136"/>
      <c r="B6" s="128">
        <v>2012</v>
      </c>
      <c r="C6" s="128">
        <v>2013</v>
      </c>
      <c r="D6" s="128">
        <v>2014</v>
      </c>
      <c r="E6" s="128">
        <v>2015</v>
      </c>
      <c r="F6" s="128">
        <v>2016</v>
      </c>
      <c r="G6" s="128">
        <v>2017</v>
      </c>
      <c r="H6" s="128">
        <v>2018</v>
      </c>
      <c r="I6" s="128">
        <v>2019</v>
      </c>
      <c r="J6" s="128">
        <v>2020</v>
      </c>
      <c r="K6" s="128">
        <v>2021</v>
      </c>
      <c r="L6" s="128">
        <v>2022</v>
      </c>
      <c r="M6" s="128">
        <v>2023</v>
      </c>
    </row>
    <row r="7" spans="1:26" ht="15" customHeight="1" x14ac:dyDescent="0.2">
      <c r="A7" s="129" t="s">
        <v>34</v>
      </c>
      <c r="B7" s="121">
        <v>28.52</v>
      </c>
      <c r="C7" s="121">
        <v>28.87</v>
      </c>
      <c r="D7" s="121">
        <v>28.73</v>
      </c>
      <c r="E7" s="121">
        <v>28.37</v>
      </c>
      <c r="F7" s="121">
        <v>28.28</v>
      </c>
      <c r="G7" s="122" t="s">
        <v>39</v>
      </c>
      <c r="H7" s="121" t="s">
        <v>51</v>
      </c>
      <c r="I7" s="122" t="s">
        <v>40</v>
      </c>
      <c r="J7" s="122" t="s">
        <v>53</v>
      </c>
      <c r="K7" s="122" t="s">
        <v>52</v>
      </c>
      <c r="L7" s="122" t="s">
        <v>39</v>
      </c>
      <c r="M7" s="122"/>
    </row>
    <row r="8" spans="1:26" ht="15" customHeight="1" x14ac:dyDescent="0.2">
      <c r="A8" s="130" t="s">
        <v>55</v>
      </c>
      <c r="B8" s="121">
        <v>29.55</v>
      </c>
      <c r="C8" s="121">
        <v>29.9</v>
      </c>
      <c r="D8" s="121">
        <v>29.86</v>
      </c>
      <c r="E8" s="121">
        <v>29.91</v>
      </c>
      <c r="F8" s="121">
        <v>29.35</v>
      </c>
      <c r="G8" s="121">
        <v>28.95</v>
      </c>
      <c r="H8" s="121">
        <v>28.76</v>
      </c>
      <c r="I8" s="121">
        <v>28.63</v>
      </c>
      <c r="J8" s="121">
        <v>32.46</v>
      </c>
      <c r="K8" s="121">
        <v>30.12</v>
      </c>
      <c r="L8" s="121">
        <v>28.55</v>
      </c>
      <c r="M8" s="121"/>
    </row>
    <row r="9" spans="1:26" ht="15" customHeight="1" x14ac:dyDescent="0.2">
      <c r="A9" s="129" t="s">
        <v>56</v>
      </c>
      <c r="B9" s="121">
        <v>16.46</v>
      </c>
      <c r="C9" s="121">
        <v>17.559999999999999</v>
      </c>
      <c r="D9" s="121">
        <v>18.39</v>
      </c>
      <c r="E9" s="121">
        <v>17.649999999999999</v>
      </c>
      <c r="F9" s="121">
        <v>17.329999999999998</v>
      </c>
      <c r="G9" s="121">
        <v>16.82</v>
      </c>
      <c r="H9" s="121">
        <v>16.86</v>
      </c>
      <c r="I9" s="121">
        <v>16.61</v>
      </c>
      <c r="J9" s="121">
        <v>18.61</v>
      </c>
      <c r="K9" s="121">
        <v>18.809999999999999</v>
      </c>
      <c r="L9" s="121">
        <v>18.64</v>
      </c>
      <c r="M9" s="121">
        <v>19.32</v>
      </c>
    </row>
    <row r="10" spans="1:26" ht="15" customHeight="1" x14ac:dyDescent="0.2">
      <c r="A10" s="129" t="s">
        <v>57</v>
      </c>
      <c r="B10" s="121">
        <v>20.18</v>
      </c>
      <c r="C10" s="121">
        <v>19.82</v>
      </c>
      <c r="D10" s="121">
        <v>19.37</v>
      </c>
      <c r="E10" s="121">
        <v>18.72</v>
      </c>
      <c r="F10" s="121">
        <v>18.559999999999999</v>
      </c>
      <c r="G10" s="121">
        <v>18.09</v>
      </c>
      <c r="H10" s="121">
        <v>18.239999999999998</v>
      </c>
      <c r="I10" s="121">
        <v>18.489999999999998</v>
      </c>
      <c r="J10" s="121">
        <v>21.51</v>
      </c>
      <c r="K10" s="121">
        <v>21.18</v>
      </c>
      <c r="L10" s="121">
        <v>19.940000000000001</v>
      </c>
      <c r="M10" s="121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</row>
    <row r="11" spans="1:26" ht="15" customHeight="1" x14ac:dyDescent="0.2">
      <c r="A11" s="129" t="s">
        <v>58</v>
      </c>
      <c r="B11" s="121">
        <v>33.69</v>
      </c>
      <c r="C11" s="121">
        <v>34.380000000000003</v>
      </c>
      <c r="D11" s="121">
        <v>34.380000000000003</v>
      </c>
      <c r="E11" s="121">
        <v>33.81</v>
      </c>
      <c r="F11" s="121">
        <v>32.56</v>
      </c>
      <c r="G11" s="121">
        <v>32.1</v>
      </c>
      <c r="H11" s="121">
        <v>31.92</v>
      </c>
      <c r="I11" s="121">
        <v>31.81</v>
      </c>
      <c r="J11" s="121">
        <v>33.44</v>
      </c>
      <c r="K11" s="121">
        <v>31.01</v>
      </c>
      <c r="L11" s="121" t="s">
        <v>38</v>
      </c>
      <c r="M11" s="121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</row>
    <row r="12" spans="1:26" ht="15" customHeight="1" x14ac:dyDescent="0.2">
      <c r="A12" s="129" t="s">
        <v>59</v>
      </c>
      <c r="B12" s="121">
        <v>28.31</v>
      </c>
      <c r="C12" s="121">
        <v>28.67</v>
      </c>
      <c r="D12" s="121">
        <v>28.51</v>
      </c>
      <c r="E12" s="121">
        <v>28.79</v>
      </c>
      <c r="F12" s="121">
        <v>29.04</v>
      </c>
      <c r="G12" s="121">
        <v>28.93</v>
      </c>
      <c r="H12" s="121">
        <v>29.1</v>
      </c>
      <c r="I12" s="121">
        <v>29.55</v>
      </c>
      <c r="J12" s="121">
        <v>32.39</v>
      </c>
      <c r="K12" s="121">
        <v>31.4</v>
      </c>
      <c r="L12" s="121" t="s">
        <v>117</v>
      </c>
      <c r="M12" s="121"/>
    </row>
    <row r="13" spans="1:26" ht="15" customHeight="1" x14ac:dyDescent="0.2">
      <c r="A13" s="129" t="s">
        <v>60</v>
      </c>
      <c r="B13" s="121">
        <v>14.88</v>
      </c>
      <c r="C13" s="121">
        <v>14.66</v>
      </c>
      <c r="D13" s="121">
        <v>14.67</v>
      </c>
      <c r="E13" s="121">
        <v>15.83</v>
      </c>
      <c r="F13" s="121">
        <v>16.23</v>
      </c>
      <c r="G13" s="121">
        <v>15.64</v>
      </c>
      <c r="H13" s="121">
        <v>16.04</v>
      </c>
      <c r="I13" s="121">
        <v>16.11</v>
      </c>
      <c r="J13" s="121">
        <v>18.940000000000001</v>
      </c>
      <c r="K13" s="121">
        <v>17.23</v>
      </c>
      <c r="L13" s="121">
        <v>15.74</v>
      </c>
      <c r="M13" s="121"/>
    </row>
    <row r="14" spans="1:26" ht="15" customHeight="1" x14ac:dyDescent="0.2">
      <c r="A14" s="129" t="s">
        <v>61</v>
      </c>
      <c r="B14" s="121">
        <v>23.86</v>
      </c>
      <c r="C14" s="121">
        <v>22.47</v>
      </c>
      <c r="D14" s="121">
        <v>20.67</v>
      </c>
      <c r="E14" s="121">
        <v>15.58</v>
      </c>
      <c r="F14" s="121">
        <v>15.65</v>
      </c>
      <c r="G14" s="121">
        <v>14.54</v>
      </c>
      <c r="H14" s="121">
        <v>13.8</v>
      </c>
      <c r="I14" s="121">
        <v>13.37</v>
      </c>
      <c r="J14" s="121">
        <v>15</v>
      </c>
      <c r="K14" s="121">
        <v>13.15</v>
      </c>
      <c r="L14" s="121">
        <v>11.37</v>
      </c>
      <c r="M14" s="121"/>
    </row>
    <row r="15" spans="1:26" ht="15" customHeight="1" x14ac:dyDescent="0.2">
      <c r="A15" s="129" t="s">
        <v>62</v>
      </c>
      <c r="B15" s="121">
        <v>28.96</v>
      </c>
      <c r="C15" s="121">
        <v>26.9</v>
      </c>
      <c r="D15" s="121">
        <v>26.24</v>
      </c>
      <c r="E15" s="121">
        <v>26.43</v>
      </c>
      <c r="F15" s="121">
        <v>26.6</v>
      </c>
      <c r="G15" s="121" t="s">
        <v>114</v>
      </c>
      <c r="H15" s="121" t="s">
        <v>115</v>
      </c>
      <c r="I15" s="121" t="s">
        <v>101</v>
      </c>
      <c r="J15" s="121" t="s">
        <v>108</v>
      </c>
      <c r="K15" s="121" t="s">
        <v>116</v>
      </c>
      <c r="L15" s="121" t="s">
        <v>37</v>
      </c>
      <c r="M15" s="121"/>
    </row>
    <row r="16" spans="1:26" ht="15" customHeight="1" x14ac:dyDescent="0.2">
      <c r="A16" s="129" t="s">
        <v>63</v>
      </c>
      <c r="B16" s="121">
        <v>25.57</v>
      </c>
      <c r="C16" s="121">
        <v>25.82</v>
      </c>
      <c r="D16" s="121">
        <v>25.36</v>
      </c>
      <c r="E16" s="121">
        <v>24.49</v>
      </c>
      <c r="F16" s="121">
        <v>23.65</v>
      </c>
      <c r="G16" s="121">
        <v>23.27</v>
      </c>
      <c r="H16" s="121">
        <v>23.42</v>
      </c>
      <c r="I16" s="121" t="s">
        <v>113</v>
      </c>
      <c r="J16" s="121" t="s">
        <v>110</v>
      </c>
      <c r="K16" s="121">
        <v>27.78</v>
      </c>
      <c r="L16" s="121">
        <v>25.87</v>
      </c>
      <c r="M16" s="121"/>
    </row>
    <row r="17" spans="1:13" ht="15" customHeight="1" x14ac:dyDescent="0.2">
      <c r="A17" s="129" t="s">
        <v>64</v>
      </c>
      <c r="B17" s="121">
        <v>33.840000000000003</v>
      </c>
      <c r="C17" s="121">
        <v>34.17</v>
      </c>
      <c r="D17" s="121">
        <v>34.42</v>
      </c>
      <c r="E17" s="121">
        <v>34.200000000000003</v>
      </c>
      <c r="F17" s="121">
        <v>34.32</v>
      </c>
      <c r="G17" s="121">
        <v>34.090000000000003</v>
      </c>
      <c r="H17" s="121">
        <v>33.82</v>
      </c>
      <c r="I17" s="121">
        <v>33.479999999999997</v>
      </c>
      <c r="J17" s="121">
        <v>38</v>
      </c>
      <c r="K17" s="121" t="s">
        <v>111</v>
      </c>
      <c r="L17" s="121" t="s">
        <v>112</v>
      </c>
      <c r="M17" s="121"/>
    </row>
    <row r="18" spans="1:13" ht="15" customHeight="1" x14ac:dyDescent="0.2">
      <c r="A18" s="129" t="s">
        <v>65</v>
      </c>
      <c r="B18" s="121">
        <v>21.14</v>
      </c>
      <c r="C18" s="121">
        <v>20.87</v>
      </c>
      <c r="D18" s="121">
        <v>21.4</v>
      </c>
      <c r="E18" s="121">
        <v>21.39</v>
      </c>
      <c r="F18" s="121">
        <v>21.43</v>
      </c>
      <c r="G18" s="121">
        <v>21.12</v>
      </c>
      <c r="H18" s="121">
        <v>21.14</v>
      </c>
      <c r="I18" s="121">
        <v>21.15</v>
      </c>
      <c r="J18" s="121">
        <v>23.94</v>
      </c>
      <c r="K18" s="121">
        <v>22.42</v>
      </c>
      <c r="L18" s="121">
        <v>20.9</v>
      </c>
      <c r="M18" s="121">
        <v>20.58</v>
      </c>
    </row>
    <row r="19" spans="1:13" ht="15" customHeight="1" x14ac:dyDescent="0.2">
      <c r="A19" s="129" t="s">
        <v>66</v>
      </c>
      <c r="B19" s="121">
        <v>28.71</v>
      </c>
      <c r="C19" s="121">
        <v>29.29</v>
      </c>
      <c r="D19" s="121">
        <v>29.49</v>
      </c>
      <c r="E19" s="121">
        <v>29.54</v>
      </c>
      <c r="F19" s="121">
        <v>29.01</v>
      </c>
      <c r="G19" s="121">
        <v>28.73</v>
      </c>
      <c r="H19" s="121">
        <v>28.74</v>
      </c>
      <c r="I19" s="121" t="s">
        <v>108</v>
      </c>
      <c r="J19" s="121" t="s">
        <v>109</v>
      </c>
      <c r="K19" s="121" t="s">
        <v>53</v>
      </c>
      <c r="L19" s="121" t="s">
        <v>110</v>
      </c>
      <c r="M19" s="121"/>
    </row>
    <row r="20" spans="1:13" ht="15" customHeight="1" x14ac:dyDescent="0.2">
      <c r="A20" s="129" t="s">
        <v>67</v>
      </c>
      <c r="B20" s="121">
        <v>20.83</v>
      </c>
      <c r="C20" s="121">
        <v>22.92</v>
      </c>
      <c r="D20" s="121">
        <v>20.09</v>
      </c>
      <c r="E20" s="121">
        <v>19.899999999999999</v>
      </c>
      <c r="F20" s="121">
        <v>19.309999999999999</v>
      </c>
      <c r="G20" s="121">
        <v>18.309999999999999</v>
      </c>
      <c r="H20" s="121">
        <v>17.53</v>
      </c>
      <c r="I20" s="121">
        <v>18.309999999999999</v>
      </c>
      <c r="J20" s="121">
        <v>24.25</v>
      </c>
      <c r="K20" s="121">
        <v>21.65</v>
      </c>
      <c r="L20" s="121">
        <v>19.809999999999999</v>
      </c>
      <c r="M20" s="121"/>
    </row>
    <row r="21" spans="1:13" ht="15" customHeight="1" x14ac:dyDescent="0.2">
      <c r="A21" s="129" t="s">
        <v>68</v>
      </c>
      <c r="B21" s="121">
        <v>14.81</v>
      </c>
      <c r="C21" s="121">
        <v>15.13</v>
      </c>
      <c r="D21" s="121">
        <v>14.98</v>
      </c>
      <c r="E21" s="121">
        <v>15.31</v>
      </c>
      <c r="F21" s="121">
        <v>15.46</v>
      </c>
      <c r="G21" s="121">
        <v>15.28</v>
      </c>
      <c r="H21" s="121">
        <v>15.75</v>
      </c>
      <c r="I21" s="121" t="s">
        <v>104</v>
      </c>
      <c r="J21" s="121" t="s">
        <v>105</v>
      </c>
      <c r="K21" s="121" t="s">
        <v>106</v>
      </c>
      <c r="L21" s="121" t="s">
        <v>107</v>
      </c>
      <c r="M21" s="121" t="s">
        <v>105</v>
      </c>
    </row>
    <row r="22" spans="1:13" ht="15" customHeight="1" x14ac:dyDescent="0.2">
      <c r="A22" s="129" t="s">
        <v>69</v>
      </c>
      <c r="B22" s="121">
        <v>16.39</v>
      </c>
      <c r="C22" s="121">
        <v>15.44</v>
      </c>
      <c r="D22" s="121">
        <v>15.41</v>
      </c>
      <c r="E22" s="121">
        <v>15.62</v>
      </c>
      <c r="F22" s="121">
        <v>15.41</v>
      </c>
      <c r="G22" s="121">
        <v>15.08</v>
      </c>
      <c r="H22" s="121">
        <v>15.69</v>
      </c>
      <c r="I22" s="121">
        <v>16.36</v>
      </c>
      <c r="J22" s="121" t="s">
        <v>102</v>
      </c>
      <c r="K22" s="121" t="s">
        <v>103</v>
      </c>
      <c r="L22" s="121">
        <v>16.59</v>
      </c>
      <c r="M22" s="121"/>
    </row>
    <row r="23" spans="1:13" ht="15" customHeight="1" x14ac:dyDescent="0.2">
      <c r="A23" s="129" t="s">
        <v>70</v>
      </c>
      <c r="B23" s="121">
        <v>21.24</v>
      </c>
      <c r="C23" s="121">
        <v>21.36</v>
      </c>
      <c r="D23" s="121">
        <v>21.12</v>
      </c>
      <c r="E23" s="121">
        <v>20.67</v>
      </c>
      <c r="F23" s="121">
        <v>20.329999999999998</v>
      </c>
      <c r="G23" s="121">
        <v>20.98</v>
      </c>
      <c r="H23" s="121">
        <v>21.38</v>
      </c>
      <c r="I23" s="121">
        <v>21.75</v>
      </c>
      <c r="J23" s="121">
        <v>24.26</v>
      </c>
      <c r="K23" s="121">
        <v>21.69</v>
      </c>
      <c r="L23" s="121">
        <v>22.18</v>
      </c>
      <c r="M23" s="121">
        <v>22.83</v>
      </c>
    </row>
    <row r="24" spans="1:13" ht="15" customHeight="1" x14ac:dyDescent="0.2">
      <c r="A24" s="129" t="s">
        <v>71</v>
      </c>
      <c r="B24" s="121">
        <v>21.19</v>
      </c>
      <c r="C24" s="121">
        <v>20.7</v>
      </c>
      <c r="D24" s="121">
        <v>19.68</v>
      </c>
      <c r="E24" s="121">
        <v>18.95</v>
      </c>
      <c r="F24" s="121">
        <v>18.73</v>
      </c>
      <c r="G24" s="121">
        <v>18.16</v>
      </c>
      <c r="H24" s="121">
        <v>17.52</v>
      </c>
      <c r="I24" s="121">
        <v>16.52</v>
      </c>
      <c r="J24" s="121">
        <v>18.16</v>
      </c>
      <c r="K24" s="121">
        <v>17.64</v>
      </c>
      <c r="L24" s="121">
        <v>16.670000000000002</v>
      </c>
      <c r="M24" s="121">
        <v>16.73</v>
      </c>
    </row>
    <row r="25" spans="1:13" ht="15" customHeight="1" x14ac:dyDescent="0.2">
      <c r="A25" s="129" t="s">
        <v>54</v>
      </c>
      <c r="B25" s="121">
        <v>18.66</v>
      </c>
      <c r="C25" s="121">
        <v>18.14</v>
      </c>
      <c r="D25" s="121">
        <v>17.66</v>
      </c>
      <c r="E25" s="121">
        <v>16.27</v>
      </c>
      <c r="F25" s="121">
        <v>16.09</v>
      </c>
      <c r="G25" s="121">
        <v>14.77</v>
      </c>
      <c r="H25" s="121">
        <v>14.21</v>
      </c>
      <c r="I25" s="121">
        <v>14.38</v>
      </c>
      <c r="J25" s="121">
        <v>18.489999999999998</v>
      </c>
      <c r="K25" s="121">
        <v>16.68</v>
      </c>
      <c r="L25" s="121">
        <v>14.42</v>
      </c>
      <c r="M25" s="121">
        <v>13.35</v>
      </c>
    </row>
    <row r="26" spans="1:13" ht="15" customHeight="1" x14ac:dyDescent="0.2">
      <c r="A26" s="129" t="s">
        <v>72</v>
      </c>
      <c r="B26" s="121">
        <v>31.15</v>
      </c>
      <c r="C26" s="121">
        <v>31.29</v>
      </c>
      <c r="D26" s="121">
        <v>30.96</v>
      </c>
      <c r="E26" s="121">
        <v>29.92</v>
      </c>
      <c r="F26" s="121">
        <v>29.4</v>
      </c>
      <c r="G26" s="121">
        <v>28.82</v>
      </c>
      <c r="H26" s="121">
        <v>28.38</v>
      </c>
      <c r="I26" s="121">
        <v>28.19</v>
      </c>
      <c r="J26" s="121">
        <v>31.99</v>
      </c>
      <c r="K26" s="121">
        <v>30.11</v>
      </c>
      <c r="L26" s="121">
        <v>27.12</v>
      </c>
      <c r="M26" s="121"/>
    </row>
    <row r="27" spans="1:13" ht="15" customHeight="1" x14ac:dyDescent="0.2">
      <c r="A27" s="129" t="s">
        <v>73</v>
      </c>
      <c r="B27" s="121">
        <v>29.29</v>
      </c>
      <c r="C27" s="121">
        <v>29.83</v>
      </c>
      <c r="D27" s="121">
        <v>30</v>
      </c>
      <c r="E27" s="121">
        <v>29.97</v>
      </c>
      <c r="F27" s="121">
        <v>29.91</v>
      </c>
      <c r="G27" s="121">
        <v>29.48</v>
      </c>
      <c r="H27" s="121">
        <v>29.21</v>
      </c>
      <c r="I27" s="121">
        <v>29.37</v>
      </c>
      <c r="J27" s="121">
        <v>34.08</v>
      </c>
      <c r="K27" s="121">
        <v>32.83</v>
      </c>
      <c r="L27" s="121">
        <v>30.45</v>
      </c>
      <c r="M27" s="121">
        <v>30.9</v>
      </c>
    </row>
    <row r="28" spans="1:13" ht="15" customHeight="1" x14ac:dyDescent="0.2">
      <c r="A28" s="129" t="s">
        <v>74</v>
      </c>
      <c r="B28" s="121">
        <v>18.95</v>
      </c>
      <c r="C28" s="121">
        <v>19.79</v>
      </c>
      <c r="D28" s="121">
        <v>19.420000000000002</v>
      </c>
      <c r="E28" s="121">
        <v>19.3</v>
      </c>
      <c r="F28" s="121">
        <v>20.95</v>
      </c>
      <c r="G28" s="121">
        <v>20.170000000000002</v>
      </c>
      <c r="H28" s="121">
        <v>19.47</v>
      </c>
      <c r="I28" s="121">
        <v>20.96</v>
      </c>
      <c r="J28" s="121">
        <v>23.4</v>
      </c>
      <c r="K28" s="121">
        <v>22.61</v>
      </c>
      <c r="L28" s="121">
        <v>20.95</v>
      </c>
      <c r="M28" s="121"/>
    </row>
    <row r="29" spans="1:13" ht="15" customHeight="1" x14ac:dyDescent="0.2">
      <c r="A29" s="129" t="s">
        <v>75</v>
      </c>
      <c r="B29" s="121">
        <v>26.36</v>
      </c>
      <c r="C29" s="121">
        <v>27.55</v>
      </c>
      <c r="D29" s="121">
        <v>26.85</v>
      </c>
      <c r="E29" s="121">
        <v>25.75</v>
      </c>
      <c r="F29" s="121">
        <v>25.1</v>
      </c>
      <c r="G29" s="121">
        <v>24.68</v>
      </c>
      <c r="H29" s="121">
        <v>24.03</v>
      </c>
      <c r="I29" s="121">
        <v>23.99</v>
      </c>
      <c r="J29" s="121">
        <v>27.43</v>
      </c>
      <c r="K29" s="121">
        <v>26.78</v>
      </c>
      <c r="L29" s="121">
        <v>24.67</v>
      </c>
      <c r="M29" s="121"/>
    </row>
    <row r="30" spans="1:13" ht="15" customHeight="1" x14ac:dyDescent="0.2">
      <c r="A30" s="129" t="s">
        <v>76</v>
      </c>
      <c r="B30" s="121">
        <v>14.72</v>
      </c>
      <c r="C30" s="121">
        <v>15.01</v>
      </c>
      <c r="D30" s="121">
        <v>14.74</v>
      </c>
      <c r="E30" s="121">
        <v>14.58</v>
      </c>
      <c r="F30" s="121">
        <v>14.87</v>
      </c>
      <c r="G30" s="121">
        <v>14.88</v>
      </c>
      <c r="H30" s="121">
        <v>14.89</v>
      </c>
      <c r="I30" s="121">
        <v>15.18</v>
      </c>
      <c r="J30" s="121">
        <v>17.670000000000002</v>
      </c>
      <c r="K30" s="121">
        <v>16.59</v>
      </c>
      <c r="L30" s="121">
        <v>16.5</v>
      </c>
      <c r="M30" s="121"/>
    </row>
    <row r="31" spans="1:13" ht="15" customHeight="1" x14ac:dyDescent="0.2">
      <c r="A31" s="129" t="s">
        <v>77</v>
      </c>
      <c r="B31" s="121">
        <v>24.95</v>
      </c>
      <c r="C31" s="121">
        <v>24.86</v>
      </c>
      <c r="D31" s="121">
        <v>24.12</v>
      </c>
      <c r="E31" s="121">
        <v>23.98</v>
      </c>
      <c r="F31" s="121">
        <v>23.49</v>
      </c>
      <c r="G31" s="121">
        <v>22.82</v>
      </c>
      <c r="H31" s="121">
        <v>22.4</v>
      </c>
      <c r="I31" s="121">
        <v>22.43</v>
      </c>
      <c r="J31" s="121" t="s">
        <v>100</v>
      </c>
      <c r="K31" s="121" t="s">
        <v>101</v>
      </c>
      <c r="L31" s="121">
        <v>24.25</v>
      </c>
      <c r="M31" s="121"/>
    </row>
    <row r="32" spans="1:13" ht="15" customHeight="1" x14ac:dyDescent="0.2">
      <c r="A32" s="129" t="s">
        <v>78</v>
      </c>
      <c r="B32" s="121">
        <v>17.760000000000002</v>
      </c>
      <c r="C32" s="121">
        <v>18.18</v>
      </c>
      <c r="D32" s="121">
        <v>18.36</v>
      </c>
      <c r="E32" s="121">
        <v>17.88</v>
      </c>
      <c r="F32" s="121">
        <v>18.260000000000002</v>
      </c>
      <c r="G32" s="121">
        <v>18.11</v>
      </c>
      <c r="H32" s="121">
        <v>17.82</v>
      </c>
      <c r="I32" s="121">
        <v>17.809999999999999</v>
      </c>
      <c r="J32" s="121">
        <v>19.399999999999999</v>
      </c>
      <c r="K32" s="121">
        <v>19.03</v>
      </c>
      <c r="L32" s="121">
        <v>18.18</v>
      </c>
      <c r="M32" s="121">
        <v>20</v>
      </c>
    </row>
    <row r="33" spans="1:13" ht="15" customHeight="1" x14ac:dyDescent="0.2">
      <c r="A33" s="129" t="s">
        <v>79</v>
      </c>
      <c r="B33" s="121">
        <v>30.02</v>
      </c>
      <c r="C33" s="121">
        <v>31.11</v>
      </c>
      <c r="D33" s="121">
        <v>31.84</v>
      </c>
      <c r="E33" s="121">
        <v>31.96</v>
      </c>
      <c r="F33" s="121">
        <v>31.91</v>
      </c>
      <c r="G33" s="121">
        <v>30.75</v>
      </c>
      <c r="H33" s="121">
        <v>30.28</v>
      </c>
      <c r="I33" s="121">
        <v>30.24</v>
      </c>
      <c r="J33" s="121">
        <v>32.1</v>
      </c>
      <c r="K33" s="121">
        <v>31.29</v>
      </c>
      <c r="L33" s="121">
        <v>30.08</v>
      </c>
      <c r="M33" s="121"/>
    </row>
    <row r="34" spans="1:13" ht="15" customHeight="1" x14ac:dyDescent="0.2">
      <c r="A34" s="129" t="s">
        <v>80</v>
      </c>
      <c r="B34" s="121">
        <v>29.16</v>
      </c>
      <c r="C34" s="121">
        <v>29.95</v>
      </c>
      <c r="D34" s="121">
        <v>29.55</v>
      </c>
      <c r="E34" s="121">
        <v>29.14</v>
      </c>
      <c r="F34" s="121">
        <v>29.48</v>
      </c>
      <c r="G34" s="121" t="s">
        <v>97</v>
      </c>
      <c r="H34" s="121" t="s">
        <v>96</v>
      </c>
      <c r="I34" s="121" t="s">
        <v>35</v>
      </c>
      <c r="J34" s="121" t="s">
        <v>98</v>
      </c>
      <c r="K34" s="121" t="s">
        <v>38</v>
      </c>
      <c r="L34" s="121" t="s">
        <v>99</v>
      </c>
      <c r="M34" s="121">
        <v>27.54</v>
      </c>
    </row>
    <row r="35" spans="1:13" ht="15" customHeight="1" x14ac:dyDescent="0.2">
      <c r="A35" s="129" t="s">
        <v>61</v>
      </c>
      <c r="B35" s="121">
        <v>22.82</v>
      </c>
      <c r="C35" s="121">
        <v>22.49</v>
      </c>
      <c r="D35" s="121">
        <v>22.96</v>
      </c>
      <c r="E35" s="121">
        <v>22.07</v>
      </c>
      <c r="F35" s="121">
        <v>22.13</v>
      </c>
      <c r="G35" s="121">
        <v>23.39</v>
      </c>
      <c r="H35" s="121">
        <v>23.97</v>
      </c>
      <c r="I35" s="121">
        <v>25.05</v>
      </c>
      <c r="J35" s="121">
        <v>30.49</v>
      </c>
      <c r="K35" s="121">
        <v>29.35</v>
      </c>
      <c r="L35" s="121">
        <v>25.91</v>
      </c>
      <c r="M35" s="121"/>
    </row>
    <row r="36" spans="1:13" ht="15" customHeight="1" x14ac:dyDescent="0.2">
      <c r="A36" s="129" t="s">
        <v>81</v>
      </c>
      <c r="B36" s="121">
        <v>23.85</v>
      </c>
      <c r="C36" s="121">
        <v>24.38</v>
      </c>
      <c r="D36" s="121">
        <v>25.24</v>
      </c>
      <c r="E36" s="121">
        <v>27.07</v>
      </c>
      <c r="F36" s="121">
        <v>28.38</v>
      </c>
      <c r="G36" s="121">
        <v>27.6</v>
      </c>
      <c r="H36" s="121">
        <v>26.53</v>
      </c>
      <c r="I36" s="121">
        <v>27.59</v>
      </c>
      <c r="J36" s="121">
        <v>30.71</v>
      </c>
      <c r="K36" s="121">
        <v>25.9</v>
      </c>
      <c r="L36" s="121">
        <v>20.45</v>
      </c>
      <c r="M36" s="121"/>
    </row>
    <row r="37" spans="1:13" ht="15" customHeight="1" x14ac:dyDescent="0.2">
      <c r="A37" s="129" t="s">
        <v>82</v>
      </c>
      <c r="B37" s="121">
        <v>24.94</v>
      </c>
      <c r="C37" s="121">
        <v>25.87</v>
      </c>
      <c r="D37" s="121">
        <v>26.07</v>
      </c>
      <c r="E37" s="121">
        <v>26.85</v>
      </c>
      <c r="F37" s="121">
        <v>27.23</v>
      </c>
      <c r="G37" s="121">
        <v>27.59</v>
      </c>
      <c r="H37" s="121">
        <v>27.07</v>
      </c>
      <c r="I37" s="121">
        <v>27.65</v>
      </c>
      <c r="J37" s="121">
        <v>31.43</v>
      </c>
      <c r="K37" s="121">
        <v>29.65</v>
      </c>
      <c r="L37" s="121" t="s">
        <v>95</v>
      </c>
      <c r="M37" s="121" t="s">
        <v>96</v>
      </c>
    </row>
    <row r="38" spans="1:13" ht="15" customHeight="1" x14ac:dyDescent="0.2">
      <c r="A38" s="129" t="s">
        <v>83</v>
      </c>
      <c r="B38" s="121">
        <v>28.64</v>
      </c>
      <c r="C38" s="121">
        <v>28.01</v>
      </c>
      <c r="D38" s="121">
        <v>27.2</v>
      </c>
      <c r="E38" s="121">
        <v>27.29</v>
      </c>
      <c r="F38" s="121">
        <v>25.86</v>
      </c>
      <c r="G38" s="121">
        <v>26.3</v>
      </c>
      <c r="H38" s="121" t="s">
        <v>36</v>
      </c>
      <c r="I38" s="121"/>
      <c r="J38" s="121"/>
      <c r="K38" s="121"/>
      <c r="L38" s="121"/>
      <c r="M38" s="121"/>
    </row>
    <row r="39" spans="1:13" ht="15" customHeight="1" x14ac:dyDescent="0.2">
      <c r="A39" s="129" t="s">
        <v>84</v>
      </c>
      <c r="B39" s="121"/>
      <c r="C39" s="121">
        <v>20.7</v>
      </c>
      <c r="D39" s="121">
        <v>20.93</v>
      </c>
      <c r="E39" s="121">
        <v>20.329999999999998</v>
      </c>
      <c r="F39" s="121">
        <v>20.8</v>
      </c>
      <c r="G39" s="121">
        <v>20.23</v>
      </c>
      <c r="H39" s="121">
        <v>19.739999999999998</v>
      </c>
      <c r="I39" s="121">
        <v>19.850000000000001</v>
      </c>
      <c r="J39" s="121">
        <v>22.31</v>
      </c>
      <c r="K39" s="121">
        <v>19.95</v>
      </c>
      <c r="L39" s="121">
        <v>18.79</v>
      </c>
      <c r="M39" s="121"/>
    </row>
    <row r="40" spans="1:13" ht="15" customHeight="1" x14ac:dyDescent="0.2">
      <c r="A40" s="129" t="s">
        <v>85</v>
      </c>
      <c r="B40" s="121"/>
      <c r="C40" s="121"/>
      <c r="D40" s="121"/>
      <c r="E40" s="121"/>
      <c r="F40" s="121">
        <v>18.7</v>
      </c>
      <c r="G40" s="121">
        <v>17.73</v>
      </c>
      <c r="H40" s="121">
        <v>16.66</v>
      </c>
      <c r="I40" s="121">
        <v>16.48</v>
      </c>
      <c r="J40" s="121">
        <v>22.65</v>
      </c>
      <c r="K40" s="121">
        <v>19.149999999999999</v>
      </c>
      <c r="L40" s="121" t="s">
        <v>94</v>
      </c>
      <c r="M40" s="121"/>
    </row>
    <row r="41" spans="1:13" ht="15" customHeight="1" x14ac:dyDescent="0.2">
      <c r="A41" s="129" t="s">
        <v>86</v>
      </c>
      <c r="B41" s="121"/>
      <c r="C41" s="121"/>
      <c r="D41" s="121"/>
      <c r="E41" s="121">
        <v>14.27</v>
      </c>
      <c r="F41" s="121">
        <v>14.15</v>
      </c>
      <c r="G41" s="121">
        <v>14.5</v>
      </c>
      <c r="H41" s="121"/>
      <c r="I41" s="121"/>
      <c r="J41" s="121"/>
      <c r="K41" s="121"/>
      <c r="L41" s="121"/>
      <c r="M41" s="121"/>
    </row>
    <row r="42" spans="1:13" ht="15" customHeight="1" x14ac:dyDescent="0.2">
      <c r="A42" s="129" t="s">
        <v>87</v>
      </c>
      <c r="B42" s="121"/>
      <c r="C42" s="121"/>
      <c r="D42" s="121"/>
      <c r="E42" s="121"/>
      <c r="F42" s="121"/>
      <c r="G42" s="121"/>
      <c r="H42" s="121" t="s">
        <v>91</v>
      </c>
      <c r="I42" s="121" t="s">
        <v>92</v>
      </c>
      <c r="J42" s="121" t="s">
        <v>93</v>
      </c>
      <c r="K42" s="121" t="s">
        <v>90</v>
      </c>
      <c r="L42" s="121">
        <v>12.04</v>
      </c>
      <c r="M42" s="121"/>
    </row>
    <row r="43" spans="1:13" ht="15" customHeight="1" x14ac:dyDescent="0.2">
      <c r="A43" s="129" t="s">
        <v>88</v>
      </c>
      <c r="B43" s="121">
        <v>21.72</v>
      </c>
      <c r="C43" s="121">
        <v>21</v>
      </c>
      <c r="D43" s="121">
        <v>21.09</v>
      </c>
      <c r="E43" s="121">
        <v>19.84</v>
      </c>
      <c r="F43" s="121">
        <v>19.54</v>
      </c>
      <c r="G43" s="121">
        <v>18.690000000000001</v>
      </c>
      <c r="H43" s="121">
        <v>18.63</v>
      </c>
      <c r="I43" s="121">
        <v>18.64</v>
      </c>
      <c r="J43" s="121">
        <v>20.93</v>
      </c>
      <c r="K43" s="121">
        <v>19.260000000000002</v>
      </c>
      <c r="L43" s="121">
        <v>18.54</v>
      </c>
      <c r="M43" s="121"/>
    </row>
    <row r="44" spans="1:13" ht="15" customHeight="1" x14ac:dyDescent="0.2">
      <c r="A44" s="131" t="s">
        <v>89</v>
      </c>
      <c r="B44" s="123" t="s">
        <v>49</v>
      </c>
      <c r="C44" s="123">
        <v>12.09</v>
      </c>
      <c r="D44" s="123">
        <v>12.03</v>
      </c>
      <c r="E44" s="123">
        <v>11.91</v>
      </c>
      <c r="F44" s="123">
        <v>12.81</v>
      </c>
      <c r="G44" s="123">
        <v>12.21</v>
      </c>
      <c r="H44" s="123">
        <v>11.93</v>
      </c>
      <c r="I44" s="123">
        <v>12.56</v>
      </c>
      <c r="J44" s="123">
        <v>12.98</v>
      </c>
      <c r="K44" s="123">
        <v>10.86</v>
      </c>
      <c r="L44" s="123">
        <v>8.6</v>
      </c>
      <c r="M44" s="123"/>
    </row>
    <row r="45" spans="1:13" ht="15" customHeight="1" x14ac:dyDescent="0.2">
      <c r="A45" s="127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</row>
    <row r="46" spans="1:13" ht="15" customHeight="1" x14ac:dyDescent="0.2">
      <c r="A46" s="124" t="s">
        <v>48</v>
      </c>
      <c r="E46" s="90"/>
    </row>
    <row r="47" spans="1:13" ht="15" customHeight="1" x14ac:dyDescent="0.2">
      <c r="A47" s="125"/>
      <c r="E47" s="90"/>
    </row>
    <row r="48" spans="1:13" ht="15" customHeight="1" x14ac:dyDescent="0.2">
      <c r="A48" s="94" t="s">
        <v>24</v>
      </c>
      <c r="E48" s="90"/>
    </row>
    <row r="49" spans="1:1" x14ac:dyDescent="0.2">
      <c r="A49" s="88" t="s">
        <v>50</v>
      </c>
    </row>
    <row r="50" spans="1:1" x14ac:dyDescent="0.2">
      <c r="A50" s="88"/>
    </row>
    <row r="51" spans="1:1" x14ac:dyDescent="0.2">
      <c r="A51" s="88"/>
    </row>
    <row r="52" spans="1:1" x14ac:dyDescent="0.2">
      <c r="A52" s="88"/>
    </row>
    <row r="53" spans="1:1" x14ac:dyDescent="0.2">
      <c r="A53" s="88"/>
    </row>
    <row r="54" spans="1:1" x14ac:dyDescent="0.2">
      <c r="A54" s="88"/>
    </row>
    <row r="55" spans="1:1" x14ac:dyDescent="0.2">
      <c r="A55" s="88"/>
    </row>
    <row r="56" spans="1:1" x14ac:dyDescent="0.2">
      <c r="A56" s="88"/>
    </row>
    <row r="57" spans="1:1" x14ac:dyDescent="0.2">
      <c r="A57" s="88"/>
    </row>
    <row r="58" spans="1:1" x14ac:dyDescent="0.2">
      <c r="A58" s="88"/>
    </row>
    <row r="59" spans="1:1" x14ac:dyDescent="0.2">
      <c r="A59" s="88"/>
    </row>
    <row r="60" spans="1:1" x14ac:dyDescent="0.2">
      <c r="A60" s="88"/>
    </row>
    <row r="61" spans="1:1" x14ac:dyDescent="0.2">
      <c r="A61" s="88"/>
    </row>
    <row r="62" spans="1:1" x14ac:dyDescent="0.2">
      <c r="A62" s="88"/>
    </row>
    <row r="63" spans="1:1" x14ac:dyDescent="0.2">
      <c r="A63" s="88"/>
    </row>
    <row r="64" spans="1:1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  <row r="207" spans="1:1" x14ac:dyDescent="0.2">
      <c r="A207" s="88"/>
    </row>
    <row r="208" spans="1:1" x14ac:dyDescent="0.2">
      <c r="A208" s="88"/>
    </row>
    <row r="209" spans="1:1" x14ac:dyDescent="0.2">
      <c r="A209" s="88"/>
    </row>
    <row r="210" spans="1:1" x14ac:dyDescent="0.2">
      <c r="A210" s="88"/>
    </row>
    <row r="211" spans="1:1" x14ac:dyDescent="0.2">
      <c r="A211" s="88"/>
    </row>
    <row r="212" spans="1:1" x14ac:dyDescent="0.2">
      <c r="A212" s="88"/>
    </row>
    <row r="213" spans="1:1" x14ac:dyDescent="0.2">
      <c r="A213" s="88"/>
    </row>
    <row r="214" spans="1:1" x14ac:dyDescent="0.2">
      <c r="A214" s="88"/>
    </row>
    <row r="215" spans="1:1" x14ac:dyDescent="0.2">
      <c r="A215" s="88"/>
    </row>
    <row r="216" spans="1:1" x14ac:dyDescent="0.2">
      <c r="A216" s="88"/>
    </row>
    <row r="217" spans="1:1" x14ac:dyDescent="0.2">
      <c r="A217" s="88"/>
    </row>
    <row r="218" spans="1:1" x14ac:dyDescent="0.2">
      <c r="A218" s="88"/>
    </row>
    <row r="219" spans="1:1" x14ac:dyDescent="0.2">
      <c r="A219" s="88"/>
    </row>
    <row r="220" spans="1:1" x14ac:dyDescent="0.2">
      <c r="A220" s="88"/>
    </row>
    <row r="221" spans="1:1" x14ac:dyDescent="0.2">
      <c r="A221" s="88"/>
    </row>
    <row r="222" spans="1:1" x14ac:dyDescent="0.2">
      <c r="A222" s="88"/>
    </row>
    <row r="223" spans="1:1" x14ac:dyDescent="0.2">
      <c r="A223" s="88"/>
    </row>
    <row r="224" spans="1:1" x14ac:dyDescent="0.2">
      <c r="A224" s="88"/>
    </row>
    <row r="225" spans="1:1" x14ac:dyDescent="0.2">
      <c r="A225" s="88"/>
    </row>
    <row r="226" spans="1:1" x14ac:dyDescent="0.2">
      <c r="A226" s="88"/>
    </row>
    <row r="227" spans="1:1" x14ac:dyDescent="0.2">
      <c r="A227" s="88"/>
    </row>
    <row r="228" spans="1:1" x14ac:dyDescent="0.2">
      <c r="A228" s="88"/>
    </row>
    <row r="229" spans="1:1" x14ac:dyDescent="0.2">
      <c r="A229" s="88"/>
    </row>
    <row r="230" spans="1:1" x14ac:dyDescent="0.2">
      <c r="A230" s="88"/>
    </row>
    <row r="231" spans="1:1" x14ac:dyDescent="0.2">
      <c r="A231" s="88"/>
    </row>
    <row r="232" spans="1:1" x14ac:dyDescent="0.2">
      <c r="A232" s="88"/>
    </row>
    <row r="233" spans="1:1" x14ac:dyDescent="0.2">
      <c r="A233" s="88"/>
    </row>
    <row r="234" spans="1:1" x14ac:dyDescent="0.2">
      <c r="A234" s="88"/>
    </row>
    <row r="235" spans="1:1" x14ac:dyDescent="0.2">
      <c r="A235" s="88"/>
    </row>
    <row r="236" spans="1:1" x14ac:dyDescent="0.2">
      <c r="A236" s="88"/>
    </row>
    <row r="237" spans="1:1" x14ac:dyDescent="0.2">
      <c r="A237" s="88"/>
    </row>
    <row r="238" spans="1:1" x14ac:dyDescent="0.2">
      <c r="A238" s="88"/>
    </row>
    <row r="239" spans="1:1" x14ac:dyDescent="0.2">
      <c r="A239" s="88"/>
    </row>
    <row r="240" spans="1:1" x14ac:dyDescent="0.2">
      <c r="A240" s="88"/>
    </row>
    <row r="241" spans="1:1" x14ac:dyDescent="0.2">
      <c r="A241" s="88"/>
    </row>
    <row r="242" spans="1:1" x14ac:dyDescent="0.2">
      <c r="A242" s="88"/>
    </row>
    <row r="243" spans="1:1" x14ac:dyDescent="0.2">
      <c r="A243" s="88"/>
    </row>
    <row r="244" spans="1:1" x14ac:dyDescent="0.2">
      <c r="A244" s="88"/>
    </row>
    <row r="245" spans="1:1" x14ac:dyDescent="0.2">
      <c r="A245" s="88"/>
    </row>
    <row r="246" spans="1:1" x14ac:dyDescent="0.2">
      <c r="A246" s="88"/>
    </row>
    <row r="247" spans="1:1" x14ac:dyDescent="0.2">
      <c r="A247" s="88"/>
    </row>
    <row r="248" spans="1:1" x14ac:dyDescent="0.2">
      <c r="A248" s="88"/>
    </row>
    <row r="249" spans="1:1" x14ac:dyDescent="0.2">
      <c r="A249" s="88"/>
    </row>
    <row r="250" spans="1:1" x14ac:dyDescent="0.2">
      <c r="A250" s="88"/>
    </row>
    <row r="251" spans="1:1" x14ac:dyDescent="0.2">
      <c r="A251" s="88"/>
    </row>
    <row r="252" spans="1:1" x14ac:dyDescent="0.2">
      <c r="A252" s="88"/>
    </row>
    <row r="253" spans="1:1" x14ac:dyDescent="0.2">
      <c r="A253" s="88"/>
    </row>
    <row r="254" spans="1:1" x14ac:dyDescent="0.2">
      <c r="A254" s="88"/>
    </row>
    <row r="255" spans="1:1" x14ac:dyDescent="0.2">
      <c r="A255" s="88"/>
    </row>
    <row r="256" spans="1:1" x14ac:dyDescent="0.2">
      <c r="A256" s="88"/>
    </row>
    <row r="257" spans="1:1" x14ac:dyDescent="0.2">
      <c r="A257" s="88"/>
    </row>
    <row r="258" spans="1:1" x14ac:dyDescent="0.2">
      <c r="A258" s="88"/>
    </row>
    <row r="259" spans="1:1" x14ac:dyDescent="0.2">
      <c r="A259" s="88"/>
    </row>
    <row r="260" spans="1:1" x14ac:dyDescent="0.2">
      <c r="A260" s="88"/>
    </row>
    <row r="261" spans="1:1" x14ac:dyDescent="0.2">
      <c r="A261" s="88"/>
    </row>
    <row r="262" spans="1:1" x14ac:dyDescent="0.2">
      <c r="A262" s="88"/>
    </row>
    <row r="263" spans="1:1" x14ac:dyDescent="0.2">
      <c r="A263" s="88"/>
    </row>
    <row r="264" spans="1:1" x14ac:dyDescent="0.2">
      <c r="A264" s="88"/>
    </row>
    <row r="265" spans="1:1" x14ac:dyDescent="0.2">
      <c r="A265" s="88"/>
    </row>
    <row r="266" spans="1:1" x14ac:dyDescent="0.2">
      <c r="A266" s="88"/>
    </row>
    <row r="267" spans="1:1" x14ac:dyDescent="0.2">
      <c r="A267" s="88"/>
    </row>
    <row r="268" spans="1:1" x14ac:dyDescent="0.2">
      <c r="A268" s="88"/>
    </row>
    <row r="269" spans="1:1" x14ac:dyDescent="0.2">
      <c r="A269" s="88"/>
    </row>
    <row r="270" spans="1:1" x14ac:dyDescent="0.2">
      <c r="A270" s="88"/>
    </row>
    <row r="271" spans="1:1" x14ac:dyDescent="0.2">
      <c r="A271" s="88"/>
    </row>
    <row r="272" spans="1:1" x14ac:dyDescent="0.2">
      <c r="A272" s="88"/>
    </row>
    <row r="273" spans="1:1" x14ac:dyDescent="0.2">
      <c r="A273" s="88"/>
    </row>
    <row r="274" spans="1:1" x14ac:dyDescent="0.2">
      <c r="A274" s="88"/>
    </row>
    <row r="275" spans="1:1" x14ac:dyDescent="0.2">
      <c r="A275" s="88"/>
    </row>
    <row r="276" spans="1:1" x14ac:dyDescent="0.2">
      <c r="A276" s="88"/>
    </row>
    <row r="277" spans="1:1" x14ac:dyDescent="0.2">
      <c r="A277" s="88"/>
    </row>
    <row r="278" spans="1:1" x14ac:dyDescent="0.2">
      <c r="A278" s="88"/>
    </row>
    <row r="279" spans="1:1" x14ac:dyDescent="0.2">
      <c r="A279" s="88"/>
    </row>
    <row r="280" spans="1:1" x14ac:dyDescent="0.2">
      <c r="A280" s="88"/>
    </row>
    <row r="281" spans="1:1" x14ac:dyDescent="0.2">
      <c r="A281" s="88"/>
    </row>
    <row r="282" spans="1:1" x14ac:dyDescent="0.2">
      <c r="A282" s="88"/>
    </row>
    <row r="283" spans="1:1" x14ac:dyDescent="0.2">
      <c r="A283" s="88"/>
    </row>
    <row r="284" spans="1:1" x14ac:dyDescent="0.2">
      <c r="A284" s="88"/>
    </row>
    <row r="285" spans="1:1" x14ac:dyDescent="0.2">
      <c r="A285" s="88"/>
    </row>
    <row r="286" spans="1:1" x14ac:dyDescent="0.2">
      <c r="A286" s="88"/>
    </row>
    <row r="287" spans="1:1" x14ac:dyDescent="0.2">
      <c r="A287" s="88"/>
    </row>
    <row r="288" spans="1:1" x14ac:dyDescent="0.2">
      <c r="A288" s="88"/>
    </row>
    <row r="289" spans="1:1" x14ac:dyDescent="0.2">
      <c r="A289" s="88"/>
    </row>
    <row r="290" spans="1:1" x14ac:dyDescent="0.2">
      <c r="A290" s="88"/>
    </row>
    <row r="291" spans="1:1" x14ac:dyDescent="0.2">
      <c r="A291" s="88"/>
    </row>
    <row r="292" spans="1:1" x14ac:dyDescent="0.2">
      <c r="A292" s="88"/>
    </row>
    <row r="293" spans="1:1" x14ac:dyDescent="0.2">
      <c r="A293" s="88"/>
    </row>
    <row r="294" spans="1:1" x14ac:dyDescent="0.2">
      <c r="A294" s="88"/>
    </row>
    <row r="295" spans="1:1" x14ac:dyDescent="0.2">
      <c r="A295" s="88"/>
    </row>
    <row r="296" spans="1:1" x14ac:dyDescent="0.2">
      <c r="A296" s="88"/>
    </row>
    <row r="297" spans="1:1" x14ac:dyDescent="0.2">
      <c r="A297" s="88"/>
    </row>
    <row r="298" spans="1:1" x14ac:dyDescent="0.2">
      <c r="A298" s="88"/>
    </row>
    <row r="299" spans="1:1" x14ac:dyDescent="0.2">
      <c r="A299" s="88"/>
    </row>
    <row r="300" spans="1:1" x14ac:dyDescent="0.2">
      <c r="A300" s="88"/>
    </row>
    <row r="301" spans="1:1" x14ac:dyDescent="0.2">
      <c r="A301" s="88"/>
    </row>
    <row r="302" spans="1:1" x14ac:dyDescent="0.2">
      <c r="A302" s="88"/>
    </row>
    <row r="303" spans="1:1" x14ac:dyDescent="0.2">
      <c r="A303" s="88"/>
    </row>
    <row r="304" spans="1:1" x14ac:dyDescent="0.2">
      <c r="A304" s="88"/>
    </row>
    <row r="305" spans="1:1" x14ac:dyDescent="0.2">
      <c r="A305" s="88"/>
    </row>
    <row r="306" spans="1:1" x14ac:dyDescent="0.2">
      <c r="A306" s="88"/>
    </row>
    <row r="307" spans="1:1" x14ac:dyDescent="0.2">
      <c r="A307" s="88"/>
    </row>
    <row r="308" spans="1:1" x14ac:dyDescent="0.2">
      <c r="A308" s="88"/>
    </row>
    <row r="309" spans="1:1" x14ac:dyDescent="0.2">
      <c r="A309" s="88"/>
    </row>
    <row r="310" spans="1:1" x14ac:dyDescent="0.2">
      <c r="A310" s="88"/>
    </row>
    <row r="311" spans="1:1" x14ac:dyDescent="0.2">
      <c r="A311" s="88"/>
    </row>
    <row r="312" spans="1:1" x14ac:dyDescent="0.2">
      <c r="A312" s="88"/>
    </row>
    <row r="313" spans="1:1" x14ac:dyDescent="0.2">
      <c r="A313" s="88"/>
    </row>
    <row r="314" spans="1:1" x14ac:dyDescent="0.2">
      <c r="A314" s="88"/>
    </row>
    <row r="315" spans="1:1" x14ac:dyDescent="0.2">
      <c r="A315" s="88"/>
    </row>
    <row r="316" spans="1:1" x14ac:dyDescent="0.2">
      <c r="A316" s="88"/>
    </row>
    <row r="317" spans="1:1" x14ac:dyDescent="0.2">
      <c r="A317" s="88"/>
    </row>
    <row r="318" spans="1:1" x14ac:dyDescent="0.2">
      <c r="A318" s="88"/>
    </row>
    <row r="319" spans="1:1" x14ac:dyDescent="0.2">
      <c r="A319" s="88"/>
    </row>
    <row r="320" spans="1:1" x14ac:dyDescent="0.2">
      <c r="A320" s="88"/>
    </row>
    <row r="321" spans="1:1" x14ac:dyDescent="0.2">
      <c r="A321" s="88"/>
    </row>
    <row r="322" spans="1:1" x14ac:dyDescent="0.2">
      <c r="A322" s="88"/>
    </row>
    <row r="323" spans="1:1" x14ac:dyDescent="0.2">
      <c r="A323" s="88"/>
    </row>
    <row r="324" spans="1:1" x14ac:dyDescent="0.2">
      <c r="A324" s="88"/>
    </row>
    <row r="325" spans="1:1" x14ac:dyDescent="0.2">
      <c r="A325" s="88"/>
    </row>
    <row r="326" spans="1:1" x14ac:dyDescent="0.2">
      <c r="A326" s="88"/>
    </row>
    <row r="327" spans="1:1" x14ac:dyDescent="0.2">
      <c r="A327" s="88"/>
    </row>
    <row r="328" spans="1:1" x14ac:dyDescent="0.2">
      <c r="A328" s="88"/>
    </row>
    <row r="329" spans="1:1" x14ac:dyDescent="0.2">
      <c r="A329" s="88"/>
    </row>
    <row r="330" spans="1:1" x14ac:dyDescent="0.2">
      <c r="A330" s="88"/>
    </row>
    <row r="331" spans="1:1" x14ac:dyDescent="0.2">
      <c r="A331" s="88"/>
    </row>
    <row r="332" spans="1:1" x14ac:dyDescent="0.2">
      <c r="A332" s="88"/>
    </row>
    <row r="333" spans="1:1" x14ac:dyDescent="0.2">
      <c r="A333" s="88"/>
    </row>
    <row r="334" spans="1:1" x14ac:dyDescent="0.2">
      <c r="A334" s="88"/>
    </row>
    <row r="335" spans="1:1" x14ac:dyDescent="0.2">
      <c r="A335" s="88"/>
    </row>
    <row r="336" spans="1:1" x14ac:dyDescent="0.2">
      <c r="A336" s="88"/>
    </row>
    <row r="337" spans="1:1" x14ac:dyDescent="0.2">
      <c r="A337" s="88"/>
    </row>
    <row r="338" spans="1:1" x14ac:dyDescent="0.2">
      <c r="A338" s="88"/>
    </row>
    <row r="339" spans="1:1" x14ac:dyDescent="0.2">
      <c r="A339" s="88"/>
    </row>
    <row r="340" spans="1:1" x14ac:dyDescent="0.2">
      <c r="A340" s="88"/>
    </row>
    <row r="341" spans="1:1" x14ac:dyDescent="0.2">
      <c r="A341" s="88"/>
    </row>
    <row r="342" spans="1:1" x14ac:dyDescent="0.2">
      <c r="A342" s="88"/>
    </row>
    <row r="343" spans="1:1" x14ac:dyDescent="0.2">
      <c r="A343" s="88"/>
    </row>
    <row r="344" spans="1:1" x14ac:dyDescent="0.2">
      <c r="A344" s="88"/>
    </row>
    <row r="345" spans="1:1" x14ac:dyDescent="0.2">
      <c r="A345" s="88"/>
    </row>
    <row r="346" spans="1:1" x14ac:dyDescent="0.2">
      <c r="A346" s="88"/>
    </row>
    <row r="347" spans="1:1" x14ac:dyDescent="0.2">
      <c r="A347" s="88"/>
    </row>
    <row r="348" spans="1:1" x14ac:dyDescent="0.2">
      <c r="A348" s="88"/>
    </row>
    <row r="349" spans="1:1" x14ac:dyDescent="0.2">
      <c r="A349" s="88"/>
    </row>
    <row r="350" spans="1:1" x14ac:dyDescent="0.2">
      <c r="A350" s="88"/>
    </row>
    <row r="351" spans="1:1" x14ac:dyDescent="0.2">
      <c r="A351" s="88"/>
    </row>
    <row r="352" spans="1:1" x14ac:dyDescent="0.2">
      <c r="A352" s="88"/>
    </row>
    <row r="353" spans="1:1" x14ac:dyDescent="0.2">
      <c r="A353" s="88"/>
    </row>
    <row r="354" spans="1:1" x14ac:dyDescent="0.2">
      <c r="A354" s="88"/>
    </row>
    <row r="355" spans="1:1" x14ac:dyDescent="0.2">
      <c r="A355" s="88"/>
    </row>
    <row r="356" spans="1:1" x14ac:dyDescent="0.2">
      <c r="A356" s="88"/>
    </row>
    <row r="357" spans="1:1" x14ac:dyDescent="0.2">
      <c r="A357" s="88"/>
    </row>
    <row r="358" spans="1:1" x14ac:dyDescent="0.2">
      <c r="A358" s="88"/>
    </row>
    <row r="359" spans="1:1" x14ac:dyDescent="0.2">
      <c r="A359" s="88"/>
    </row>
    <row r="360" spans="1:1" x14ac:dyDescent="0.2">
      <c r="A360" s="88"/>
    </row>
    <row r="361" spans="1:1" x14ac:dyDescent="0.2">
      <c r="A361" s="88"/>
    </row>
    <row r="362" spans="1:1" x14ac:dyDescent="0.2">
      <c r="A362" s="88"/>
    </row>
    <row r="363" spans="1:1" x14ac:dyDescent="0.2">
      <c r="A363" s="88"/>
    </row>
    <row r="364" spans="1:1" x14ac:dyDescent="0.2">
      <c r="A364" s="88"/>
    </row>
    <row r="365" spans="1:1" x14ac:dyDescent="0.2">
      <c r="A365" s="88"/>
    </row>
    <row r="366" spans="1:1" x14ac:dyDescent="0.2">
      <c r="A366" s="88"/>
    </row>
    <row r="367" spans="1:1" x14ac:dyDescent="0.2">
      <c r="A367" s="88"/>
    </row>
    <row r="368" spans="1:1" x14ac:dyDescent="0.2">
      <c r="A368" s="88"/>
    </row>
    <row r="369" spans="1:1" x14ac:dyDescent="0.2">
      <c r="A369" s="88"/>
    </row>
    <row r="370" spans="1:1" x14ac:dyDescent="0.2">
      <c r="A370" s="88"/>
    </row>
    <row r="371" spans="1:1" x14ac:dyDescent="0.2">
      <c r="A371" s="88"/>
    </row>
    <row r="372" spans="1:1" x14ac:dyDescent="0.2">
      <c r="A372" s="88"/>
    </row>
    <row r="373" spans="1:1" x14ac:dyDescent="0.2">
      <c r="A373" s="88"/>
    </row>
    <row r="374" spans="1:1" x14ac:dyDescent="0.2">
      <c r="A374" s="88"/>
    </row>
    <row r="375" spans="1:1" x14ac:dyDescent="0.2">
      <c r="A375" s="88"/>
    </row>
    <row r="376" spans="1:1" x14ac:dyDescent="0.2">
      <c r="A376" s="88"/>
    </row>
    <row r="377" spans="1:1" x14ac:dyDescent="0.2">
      <c r="A377" s="88"/>
    </row>
    <row r="378" spans="1:1" x14ac:dyDescent="0.2">
      <c r="A378" s="88"/>
    </row>
    <row r="379" spans="1:1" x14ac:dyDescent="0.2">
      <c r="A379" s="88"/>
    </row>
    <row r="380" spans="1:1" x14ac:dyDescent="0.2">
      <c r="A380" s="88"/>
    </row>
    <row r="381" spans="1:1" x14ac:dyDescent="0.2">
      <c r="A381" s="88"/>
    </row>
    <row r="382" spans="1:1" x14ac:dyDescent="0.2">
      <c r="A382" s="88"/>
    </row>
    <row r="383" spans="1:1" x14ac:dyDescent="0.2">
      <c r="A383" s="88"/>
    </row>
    <row r="384" spans="1:1" x14ac:dyDescent="0.2">
      <c r="A384" s="88"/>
    </row>
    <row r="385" spans="1:1" x14ac:dyDescent="0.2">
      <c r="A385" s="88"/>
    </row>
    <row r="386" spans="1:1" x14ac:dyDescent="0.2">
      <c r="A386" s="88"/>
    </row>
    <row r="387" spans="1:1" x14ac:dyDescent="0.2">
      <c r="A387" s="88"/>
    </row>
    <row r="388" spans="1:1" x14ac:dyDescent="0.2">
      <c r="A388" s="88"/>
    </row>
    <row r="389" spans="1:1" x14ac:dyDescent="0.2">
      <c r="A389" s="88"/>
    </row>
    <row r="390" spans="1:1" x14ac:dyDescent="0.2">
      <c r="A390" s="88"/>
    </row>
    <row r="391" spans="1:1" x14ac:dyDescent="0.2">
      <c r="A391" s="88"/>
    </row>
    <row r="392" spans="1:1" x14ac:dyDescent="0.2">
      <c r="A392" s="88"/>
    </row>
    <row r="393" spans="1:1" x14ac:dyDescent="0.2">
      <c r="A393" s="88"/>
    </row>
    <row r="394" spans="1:1" x14ac:dyDescent="0.2">
      <c r="A394" s="88"/>
    </row>
    <row r="395" spans="1:1" x14ac:dyDescent="0.2">
      <c r="A395" s="88"/>
    </row>
    <row r="396" spans="1:1" x14ac:dyDescent="0.2">
      <c r="A396" s="88"/>
    </row>
    <row r="397" spans="1:1" x14ac:dyDescent="0.2">
      <c r="A397" s="88"/>
    </row>
    <row r="398" spans="1:1" x14ac:dyDescent="0.2">
      <c r="A398" s="88"/>
    </row>
    <row r="399" spans="1:1" x14ac:dyDescent="0.2">
      <c r="A399" s="88"/>
    </row>
    <row r="400" spans="1:1" x14ac:dyDescent="0.2">
      <c r="A400" s="88"/>
    </row>
    <row r="401" spans="1:1" x14ac:dyDescent="0.2">
      <c r="A401" s="88"/>
    </row>
    <row r="402" spans="1:1" x14ac:dyDescent="0.2">
      <c r="A402" s="88"/>
    </row>
    <row r="403" spans="1:1" x14ac:dyDescent="0.2">
      <c r="A403" s="88"/>
    </row>
    <row r="404" spans="1:1" x14ac:dyDescent="0.2">
      <c r="A404" s="88"/>
    </row>
    <row r="405" spans="1:1" x14ac:dyDescent="0.2">
      <c r="A405" s="88"/>
    </row>
    <row r="406" spans="1:1" x14ac:dyDescent="0.2">
      <c r="A406" s="88"/>
    </row>
    <row r="407" spans="1:1" x14ac:dyDescent="0.2">
      <c r="A407" s="88"/>
    </row>
    <row r="408" spans="1:1" x14ac:dyDescent="0.2">
      <c r="A408" s="88"/>
    </row>
    <row r="409" spans="1:1" x14ac:dyDescent="0.2">
      <c r="A409" s="88"/>
    </row>
    <row r="410" spans="1:1" x14ac:dyDescent="0.2">
      <c r="A410" s="88"/>
    </row>
    <row r="411" spans="1:1" x14ac:dyDescent="0.2">
      <c r="A411" s="88"/>
    </row>
    <row r="412" spans="1:1" x14ac:dyDescent="0.2">
      <c r="A412" s="88"/>
    </row>
    <row r="413" spans="1:1" x14ac:dyDescent="0.2">
      <c r="A413" s="88"/>
    </row>
    <row r="414" spans="1:1" x14ac:dyDescent="0.2">
      <c r="A414" s="88"/>
    </row>
    <row r="415" spans="1:1" x14ac:dyDescent="0.2">
      <c r="A415" s="88"/>
    </row>
    <row r="416" spans="1:1" x14ac:dyDescent="0.2">
      <c r="A416" s="88"/>
    </row>
    <row r="417" spans="1:1" x14ac:dyDescent="0.2">
      <c r="A417" s="88"/>
    </row>
    <row r="418" spans="1:1" x14ac:dyDescent="0.2">
      <c r="A418" s="88"/>
    </row>
    <row r="419" spans="1:1" x14ac:dyDescent="0.2">
      <c r="A419" s="88"/>
    </row>
    <row r="420" spans="1:1" x14ac:dyDescent="0.2">
      <c r="A420" s="88"/>
    </row>
    <row r="421" spans="1:1" x14ac:dyDescent="0.2">
      <c r="A421" s="88"/>
    </row>
    <row r="422" spans="1:1" x14ac:dyDescent="0.2">
      <c r="A422" s="88"/>
    </row>
    <row r="423" spans="1:1" x14ac:dyDescent="0.2">
      <c r="A423" s="88"/>
    </row>
    <row r="424" spans="1:1" x14ac:dyDescent="0.2">
      <c r="A424" s="88"/>
    </row>
    <row r="425" spans="1:1" x14ac:dyDescent="0.2">
      <c r="A425" s="88"/>
    </row>
    <row r="426" spans="1:1" x14ac:dyDescent="0.2">
      <c r="A426" s="88"/>
    </row>
    <row r="427" spans="1:1" x14ac:dyDescent="0.2">
      <c r="A427" s="88"/>
    </row>
    <row r="428" spans="1:1" x14ac:dyDescent="0.2">
      <c r="A428" s="88"/>
    </row>
    <row r="429" spans="1:1" x14ac:dyDescent="0.2">
      <c r="A429" s="88"/>
    </row>
    <row r="430" spans="1:1" x14ac:dyDescent="0.2">
      <c r="A430" s="88"/>
    </row>
    <row r="431" spans="1:1" x14ac:dyDescent="0.2">
      <c r="A431" s="88"/>
    </row>
    <row r="432" spans="1:1" x14ac:dyDescent="0.2">
      <c r="A432" s="88"/>
    </row>
    <row r="433" spans="1:1" x14ac:dyDescent="0.2">
      <c r="A433" s="88"/>
    </row>
    <row r="434" spans="1:1" x14ac:dyDescent="0.2">
      <c r="A434" s="88"/>
    </row>
    <row r="435" spans="1:1" x14ac:dyDescent="0.2">
      <c r="A435" s="88"/>
    </row>
    <row r="436" spans="1:1" x14ac:dyDescent="0.2">
      <c r="A436" s="88"/>
    </row>
    <row r="437" spans="1:1" x14ac:dyDescent="0.2">
      <c r="A437" s="88"/>
    </row>
    <row r="438" spans="1:1" x14ac:dyDescent="0.2">
      <c r="A438" s="88"/>
    </row>
    <row r="439" spans="1:1" x14ac:dyDescent="0.2">
      <c r="A439" s="88"/>
    </row>
    <row r="440" spans="1:1" x14ac:dyDescent="0.2">
      <c r="A440" s="88"/>
    </row>
    <row r="441" spans="1:1" x14ac:dyDescent="0.2">
      <c r="A441" s="88"/>
    </row>
    <row r="442" spans="1:1" x14ac:dyDescent="0.2">
      <c r="A442" s="88"/>
    </row>
    <row r="443" spans="1:1" x14ac:dyDescent="0.2">
      <c r="A443" s="88"/>
    </row>
    <row r="444" spans="1:1" x14ac:dyDescent="0.2">
      <c r="A444" s="88"/>
    </row>
    <row r="445" spans="1:1" x14ac:dyDescent="0.2">
      <c r="A445" s="88"/>
    </row>
    <row r="446" spans="1:1" x14ac:dyDescent="0.2">
      <c r="A446" s="88"/>
    </row>
    <row r="447" spans="1:1" x14ac:dyDescent="0.2">
      <c r="A447" s="88"/>
    </row>
    <row r="448" spans="1:1" x14ac:dyDescent="0.2">
      <c r="A448" s="88"/>
    </row>
    <row r="449" spans="1:1" x14ac:dyDescent="0.2">
      <c r="A449" s="88"/>
    </row>
    <row r="450" spans="1:1" x14ac:dyDescent="0.2">
      <c r="A450" s="88"/>
    </row>
    <row r="451" spans="1:1" x14ac:dyDescent="0.2">
      <c r="A451" s="88"/>
    </row>
    <row r="452" spans="1:1" x14ac:dyDescent="0.2">
      <c r="A452" s="88"/>
    </row>
    <row r="453" spans="1:1" x14ac:dyDescent="0.2">
      <c r="A453" s="88"/>
    </row>
    <row r="454" spans="1:1" x14ac:dyDescent="0.2">
      <c r="A454" s="88"/>
    </row>
    <row r="455" spans="1:1" x14ac:dyDescent="0.2">
      <c r="A455" s="88"/>
    </row>
    <row r="456" spans="1:1" x14ac:dyDescent="0.2">
      <c r="A456" s="88"/>
    </row>
    <row r="457" spans="1:1" x14ac:dyDescent="0.2">
      <c r="A457" s="88"/>
    </row>
    <row r="458" spans="1:1" x14ac:dyDescent="0.2">
      <c r="A458" s="88"/>
    </row>
    <row r="459" spans="1:1" x14ac:dyDescent="0.2">
      <c r="A459" s="88"/>
    </row>
    <row r="460" spans="1:1" x14ac:dyDescent="0.2">
      <c r="A460" s="88"/>
    </row>
    <row r="461" spans="1:1" x14ac:dyDescent="0.2">
      <c r="A461" s="88"/>
    </row>
    <row r="462" spans="1:1" x14ac:dyDescent="0.2">
      <c r="A462" s="88"/>
    </row>
    <row r="463" spans="1:1" x14ac:dyDescent="0.2">
      <c r="A463" s="88"/>
    </row>
    <row r="464" spans="1:1" x14ac:dyDescent="0.2">
      <c r="A464" s="88"/>
    </row>
    <row r="465" spans="1:1" x14ac:dyDescent="0.2">
      <c r="A465" s="88"/>
    </row>
    <row r="466" spans="1:1" x14ac:dyDescent="0.2">
      <c r="A466" s="88"/>
    </row>
    <row r="467" spans="1:1" x14ac:dyDescent="0.2">
      <c r="A467" s="88"/>
    </row>
    <row r="468" spans="1:1" x14ac:dyDescent="0.2">
      <c r="A468" s="88"/>
    </row>
    <row r="469" spans="1:1" x14ac:dyDescent="0.2">
      <c r="A469" s="88"/>
    </row>
    <row r="470" spans="1:1" x14ac:dyDescent="0.2">
      <c r="A470" s="88"/>
    </row>
    <row r="471" spans="1:1" x14ac:dyDescent="0.2">
      <c r="A471" s="88"/>
    </row>
    <row r="472" spans="1:1" x14ac:dyDescent="0.2">
      <c r="A472" s="88"/>
    </row>
    <row r="473" spans="1:1" x14ac:dyDescent="0.2">
      <c r="A473" s="88"/>
    </row>
    <row r="474" spans="1:1" x14ac:dyDescent="0.2">
      <c r="A474" s="88"/>
    </row>
    <row r="475" spans="1:1" x14ac:dyDescent="0.2">
      <c r="A475" s="88"/>
    </row>
    <row r="476" spans="1:1" x14ac:dyDescent="0.2">
      <c r="A476" s="88"/>
    </row>
    <row r="477" spans="1:1" x14ac:dyDescent="0.2">
      <c r="A477" s="88"/>
    </row>
    <row r="478" spans="1:1" x14ac:dyDescent="0.2">
      <c r="A478" s="88"/>
    </row>
    <row r="479" spans="1:1" x14ac:dyDescent="0.2">
      <c r="A479" s="88"/>
    </row>
    <row r="480" spans="1:1" x14ac:dyDescent="0.2">
      <c r="A480" s="88"/>
    </row>
    <row r="481" spans="1:1" x14ac:dyDescent="0.2">
      <c r="A481" s="88"/>
    </row>
    <row r="482" spans="1:1" x14ac:dyDescent="0.2">
      <c r="A482" s="88"/>
    </row>
    <row r="483" spans="1:1" x14ac:dyDescent="0.2">
      <c r="A483" s="88"/>
    </row>
    <row r="484" spans="1:1" x14ac:dyDescent="0.2">
      <c r="A484" s="88"/>
    </row>
    <row r="485" spans="1:1" x14ac:dyDescent="0.2">
      <c r="A485" s="88"/>
    </row>
    <row r="486" spans="1:1" x14ac:dyDescent="0.2">
      <c r="A486" s="88"/>
    </row>
    <row r="487" spans="1:1" x14ac:dyDescent="0.2">
      <c r="A487" s="88"/>
    </row>
    <row r="488" spans="1:1" x14ac:dyDescent="0.2">
      <c r="A488" s="88"/>
    </row>
    <row r="489" spans="1:1" x14ac:dyDescent="0.2">
      <c r="A489" s="88"/>
    </row>
    <row r="490" spans="1:1" x14ac:dyDescent="0.2">
      <c r="A490" s="88"/>
    </row>
    <row r="491" spans="1:1" x14ac:dyDescent="0.2">
      <c r="A491" s="88"/>
    </row>
    <row r="492" spans="1:1" x14ac:dyDescent="0.2">
      <c r="A492" s="88"/>
    </row>
    <row r="493" spans="1:1" x14ac:dyDescent="0.2">
      <c r="A493" s="88"/>
    </row>
    <row r="494" spans="1:1" x14ac:dyDescent="0.2">
      <c r="A494" s="88"/>
    </row>
    <row r="495" spans="1:1" x14ac:dyDescent="0.2">
      <c r="A495" s="88"/>
    </row>
    <row r="496" spans="1:1" x14ac:dyDescent="0.2">
      <c r="A496" s="88"/>
    </row>
    <row r="497" spans="1:1" x14ac:dyDescent="0.2">
      <c r="A497" s="88"/>
    </row>
    <row r="498" spans="1:1" x14ac:dyDescent="0.2">
      <c r="A498" s="88"/>
    </row>
    <row r="499" spans="1:1" x14ac:dyDescent="0.2">
      <c r="A499" s="88"/>
    </row>
    <row r="500" spans="1:1" x14ac:dyDescent="0.2">
      <c r="A500" s="88"/>
    </row>
    <row r="501" spans="1:1" x14ac:dyDescent="0.2">
      <c r="A501" s="88"/>
    </row>
    <row r="502" spans="1:1" x14ac:dyDescent="0.2">
      <c r="A502" s="88"/>
    </row>
    <row r="503" spans="1:1" x14ac:dyDescent="0.2">
      <c r="A503" s="88"/>
    </row>
    <row r="504" spans="1:1" x14ac:dyDescent="0.2">
      <c r="A504" s="88"/>
    </row>
    <row r="505" spans="1:1" x14ac:dyDescent="0.2">
      <c r="A505" s="88"/>
    </row>
    <row r="506" spans="1:1" x14ac:dyDescent="0.2">
      <c r="A506" s="88"/>
    </row>
    <row r="507" spans="1:1" x14ac:dyDescent="0.2">
      <c r="A507" s="88"/>
    </row>
    <row r="508" spans="1:1" x14ac:dyDescent="0.2">
      <c r="A508" s="88"/>
    </row>
    <row r="509" spans="1:1" x14ac:dyDescent="0.2">
      <c r="A509" s="88"/>
    </row>
    <row r="510" spans="1:1" x14ac:dyDescent="0.2">
      <c r="A510" s="88"/>
    </row>
    <row r="511" spans="1:1" x14ac:dyDescent="0.2">
      <c r="A511" s="88"/>
    </row>
    <row r="512" spans="1:1" x14ac:dyDescent="0.2">
      <c r="A512" s="88"/>
    </row>
    <row r="513" spans="1:1" x14ac:dyDescent="0.2">
      <c r="A513" s="88"/>
    </row>
    <row r="514" spans="1:1" x14ac:dyDescent="0.2">
      <c r="A514" s="88"/>
    </row>
    <row r="515" spans="1:1" x14ac:dyDescent="0.2">
      <c r="A515" s="88"/>
    </row>
    <row r="516" spans="1:1" x14ac:dyDescent="0.2">
      <c r="A516" s="88"/>
    </row>
    <row r="517" spans="1:1" x14ac:dyDescent="0.2">
      <c r="A517" s="88"/>
    </row>
    <row r="518" spans="1:1" x14ac:dyDescent="0.2">
      <c r="A518" s="88"/>
    </row>
    <row r="519" spans="1:1" x14ac:dyDescent="0.2">
      <c r="A519" s="88"/>
    </row>
    <row r="520" spans="1:1" x14ac:dyDescent="0.2">
      <c r="A520" s="88"/>
    </row>
    <row r="521" spans="1:1" x14ac:dyDescent="0.2">
      <c r="A521" s="88"/>
    </row>
    <row r="522" spans="1:1" x14ac:dyDescent="0.2">
      <c r="A522" s="88"/>
    </row>
    <row r="523" spans="1:1" x14ac:dyDescent="0.2">
      <c r="A523" s="88"/>
    </row>
    <row r="524" spans="1:1" x14ac:dyDescent="0.2">
      <c r="A524" s="88"/>
    </row>
    <row r="525" spans="1:1" x14ac:dyDescent="0.2">
      <c r="A525" s="88"/>
    </row>
    <row r="526" spans="1:1" x14ac:dyDescent="0.2">
      <c r="A526" s="88"/>
    </row>
    <row r="527" spans="1:1" x14ac:dyDescent="0.2">
      <c r="A527" s="88"/>
    </row>
    <row r="528" spans="1:1" x14ac:dyDescent="0.2">
      <c r="A528" s="88"/>
    </row>
    <row r="529" spans="1:1" x14ac:dyDescent="0.2">
      <c r="A529" s="88"/>
    </row>
    <row r="530" spans="1:1" x14ac:dyDescent="0.2">
      <c r="A530" s="88"/>
    </row>
    <row r="531" spans="1:1" x14ac:dyDescent="0.2">
      <c r="A531" s="88"/>
    </row>
    <row r="532" spans="1:1" x14ac:dyDescent="0.2">
      <c r="A532" s="88"/>
    </row>
    <row r="533" spans="1:1" x14ac:dyDescent="0.2">
      <c r="A533" s="88"/>
    </row>
    <row r="534" spans="1:1" x14ac:dyDescent="0.2">
      <c r="A534" s="88"/>
    </row>
    <row r="535" spans="1:1" x14ac:dyDescent="0.2">
      <c r="A535" s="88"/>
    </row>
    <row r="536" spans="1:1" x14ac:dyDescent="0.2">
      <c r="A536" s="88"/>
    </row>
    <row r="537" spans="1:1" x14ac:dyDescent="0.2">
      <c r="A537" s="88"/>
    </row>
    <row r="538" spans="1:1" x14ac:dyDescent="0.2">
      <c r="A538" s="88"/>
    </row>
    <row r="539" spans="1:1" x14ac:dyDescent="0.2">
      <c r="A539" s="88"/>
    </row>
    <row r="540" spans="1:1" x14ac:dyDescent="0.2">
      <c r="A540" s="88"/>
    </row>
    <row r="541" spans="1:1" x14ac:dyDescent="0.2">
      <c r="A541" s="88"/>
    </row>
    <row r="542" spans="1:1" x14ac:dyDescent="0.2">
      <c r="A542" s="88"/>
    </row>
    <row r="543" spans="1:1" x14ac:dyDescent="0.2">
      <c r="A543" s="88"/>
    </row>
    <row r="544" spans="1:1" x14ac:dyDescent="0.2">
      <c r="A544" s="88"/>
    </row>
    <row r="545" spans="1:1" x14ac:dyDescent="0.2">
      <c r="A545" s="88"/>
    </row>
    <row r="546" spans="1:1" x14ac:dyDescent="0.2">
      <c r="A546" s="88"/>
    </row>
    <row r="547" spans="1:1" x14ac:dyDescent="0.2">
      <c r="A547" s="88"/>
    </row>
    <row r="548" spans="1:1" x14ac:dyDescent="0.2">
      <c r="A548" s="88"/>
    </row>
    <row r="549" spans="1:1" x14ac:dyDescent="0.2">
      <c r="A549" s="88"/>
    </row>
    <row r="550" spans="1:1" x14ac:dyDescent="0.2">
      <c r="A550" s="88"/>
    </row>
    <row r="551" spans="1:1" x14ac:dyDescent="0.2">
      <c r="A551" s="88"/>
    </row>
    <row r="552" spans="1:1" x14ac:dyDescent="0.2">
      <c r="A552" s="88"/>
    </row>
    <row r="553" spans="1:1" x14ac:dyDescent="0.2">
      <c r="A553" s="88"/>
    </row>
    <row r="554" spans="1:1" x14ac:dyDescent="0.2">
      <c r="A554" s="88"/>
    </row>
    <row r="555" spans="1:1" x14ac:dyDescent="0.2">
      <c r="A555" s="88"/>
    </row>
    <row r="556" spans="1:1" x14ac:dyDescent="0.2">
      <c r="A556" s="88"/>
    </row>
    <row r="557" spans="1:1" x14ac:dyDescent="0.2">
      <c r="A557" s="88"/>
    </row>
    <row r="558" spans="1:1" x14ac:dyDescent="0.2">
      <c r="A558" s="88"/>
    </row>
    <row r="559" spans="1:1" x14ac:dyDescent="0.2">
      <c r="A559" s="88"/>
    </row>
    <row r="560" spans="1:1" x14ac:dyDescent="0.2">
      <c r="A560" s="88"/>
    </row>
    <row r="561" spans="1:1" x14ac:dyDescent="0.2">
      <c r="A561" s="88"/>
    </row>
    <row r="562" spans="1:1" x14ac:dyDescent="0.2">
      <c r="A562" s="88"/>
    </row>
    <row r="563" spans="1:1" x14ac:dyDescent="0.2">
      <c r="A563" s="88"/>
    </row>
    <row r="564" spans="1:1" x14ac:dyDescent="0.2">
      <c r="A564" s="88"/>
    </row>
    <row r="565" spans="1:1" x14ac:dyDescent="0.2">
      <c r="A565" s="88"/>
    </row>
    <row r="566" spans="1:1" x14ac:dyDescent="0.2">
      <c r="A566" s="88"/>
    </row>
    <row r="567" spans="1:1" x14ac:dyDescent="0.2">
      <c r="A567" s="88"/>
    </row>
    <row r="568" spans="1:1" x14ac:dyDescent="0.2">
      <c r="A568" s="88"/>
    </row>
    <row r="569" spans="1:1" x14ac:dyDescent="0.2">
      <c r="A569" s="88"/>
    </row>
    <row r="570" spans="1:1" x14ac:dyDescent="0.2">
      <c r="A570" s="88"/>
    </row>
    <row r="571" spans="1:1" x14ac:dyDescent="0.2">
      <c r="A571" s="88"/>
    </row>
    <row r="572" spans="1:1" x14ac:dyDescent="0.2">
      <c r="A572" s="88"/>
    </row>
    <row r="573" spans="1:1" x14ac:dyDescent="0.2">
      <c r="A573" s="88"/>
    </row>
    <row r="574" spans="1:1" x14ac:dyDescent="0.2">
      <c r="A574" s="88"/>
    </row>
    <row r="575" spans="1:1" x14ac:dyDescent="0.2">
      <c r="A575" s="88"/>
    </row>
    <row r="576" spans="1:1" x14ac:dyDescent="0.2">
      <c r="A576" s="88"/>
    </row>
    <row r="577" spans="1:1" x14ac:dyDescent="0.2">
      <c r="A577" s="88"/>
    </row>
    <row r="578" spans="1:1" x14ac:dyDescent="0.2">
      <c r="A578" s="88"/>
    </row>
    <row r="579" spans="1:1" x14ac:dyDescent="0.2">
      <c r="A579" s="88"/>
    </row>
    <row r="580" spans="1:1" x14ac:dyDescent="0.2">
      <c r="A580" s="88"/>
    </row>
    <row r="581" spans="1:1" x14ac:dyDescent="0.2">
      <c r="A581" s="88"/>
    </row>
    <row r="582" spans="1:1" x14ac:dyDescent="0.2">
      <c r="A582" s="88"/>
    </row>
    <row r="583" spans="1:1" x14ac:dyDescent="0.2">
      <c r="A583" s="88"/>
    </row>
    <row r="584" spans="1:1" x14ac:dyDescent="0.2">
      <c r="A584" s="88"/>
    </row>
    <row r="585" spans="1:1" x14ac:dyDescent="0.2">
      <c r="A585" s="88"/>
    </row>
    <row r="586" spans="1:1" x14ac:dyDescent="0.2">
      <c r="A586" s="88"/>
    </row>
    <row r="587" spans="1:1" x14ac:dyDescent="0.2">
      <c r="A587" s="88"/>
    </row>
    <row r="588" spans="1:1" x14ac:dyDescent="0.2">
      <c r="A588" s="88"/>
    </row>
    <row r="589" spans="1:1" x14ac:dyDescent="0.2">
      <c r="A589" s="88"/>
    </row>
    <row r="590" spans="1:1" x14ac:dyDescent="0.2">
      <c r="A590" s="88"/>
    </row>
    <row r="591" spans="1:1" x14ac:dyDescent="0.2">
      <c r="A591" s="88"/>
    </row>
    <row r="592" spans="1:1" x14ac:dyDescent="0.2">
      <c r="A592" s="88"/>
    </row>
    <row r="593" spans="1:1" x14ac:dyDescent="0.2">
      <c r="A593" s="88"/>
    </row>
    <row r="594" spans="1:1" x14ac:dyDescent="0.2">
      <c r="A594" s="88"/>
    </row>
    <row r="595" spans="1:1" x14ac:dyDescent="0.2">
      <c r="A595" s="88"/>
    </row>
    <row r="596" spans="1:1" x14ac:dyDescent="0.2">
      <c r="A596" s="88"/>
    </row>
    <row r="597" spans="1:1" x14ac:dyDescent="0.2">
      <c r="A597" s="88"/>
    </row>
    <row r="598" spans="1:1" x14ac:dyDescent="0.2">
      <c r="A598" s="88"/>
    </row>
    <row r="599" spans="1:1" x14ac:dyDescent="0.2">
      <c r="A599" s="88"/>
    </row>
    <row r="600" spans="1:1" x14ac:dyDescent="0.2">
      <c r="A600" s="88"/>
    </row>
    <row r="601" spans="1:1" x14ac:dyDescent="0.2">
      <c r="A601" s="88"/>
    </row>
    <row r="602" spans="1:1" x14ac:dyDescent="0.2">
      <c r="A602" s="88"/>
    </row>
    <row r="603" spans="1:1" x14ac:dyDescent="0.2">
      <c r="A603" s="88"/>
    </row>
    <row r="604" spans="1:1" x14ac:dyDescent="0.2">
      <c r="A604" s="88"/>
    </row>
    <row r="605" spans="1:1" x14ac:dyDescent="0.2">
      <c r="A605" s="88"/>
    </row>
    <row r="606" spans="1:1" x14ac:dyDescent="0.2">
      <c r="A606" s="88"/>
    </row>
    <row r="607" spans="1:1" x14ac:dyDescent="0.2">
      <c r="A607" s="88"/>
    </row>
    <row r="608" spans="1:1" x14ac:dyDescent="0.2">
      <c r="A608" s="88"/>
    </row>
    <row r="609" spans="1:1" x14ac:dyDescent="0.2">
      <c r="A609" s="88"/>
    </row>
    <row r="610" spans="1:1" x14ac:dyDescent="0.2">
      <c r="A610" s="88"/>
    </row>
    <row r="611" spans="1:1" x14ac:dyDescent="0.2">
      <c r="A611" s="88"/>
    </row>
    <row r="612" spans="1:1" x14ac:dyDescent="0.2">
      <c r="A612" s="88"/>
    </row>
    <row r="613" spans="1:1" x14ac:dyDescent="0.2">
      <c r="A613" s="88"/>
    </row>
    <row r="614" spans="1:1" x14ac:dyDescent="0.2">
      <c r="A614" s="88"/>
    </row>
    <row r="615" spans="1:1" x14ac:dyDescent="0.2">
      <c r="A615" s="88"/>
    </row>
    <row r="616" spans="1:1" x14ac:dyDescent="0.2">
      <c r="A616" s="88"/>
    </row>
    <row r="617" spans="1:1" x14ac:dyDescent="0.2">
      <c r="A617" s="88"/>
    </row>
    <row r="618" spans="1:1" x14ac:dyDescent="0.2">
      <c r="A618" s="88"/>
    </row>
    <row r="619" spans="1:1" x14ac:dyDescent="0.2">
      <c r="A619" s="88"/>
    </row>
    <row r="620" spans="1:1" x14ac:dyDescent="0.2">
      <c r="A620" s="88"/>
    </row>
    <row r="621" spans="1:1" x14ac:dyDescent="0.2">
      <c r="A621" s="88"/>
    </row>
    <row r="622" spans="1:1" x14ac:dyDescent="0.2">
      <c r="A622" s="88"/>
    </row>
    <row r="623" spans="1:1" x14ac:dyDescent="0.2">
      <c r="A623" s="88"/>
    </row>
    <row r="624" spans="1:1" x14ac:dyDescent="0.2">
      <c r="A624" s="88"/>
    </row>
    <row r="625" spans="1:1" x14ac:dyDescent="0.2">
      <c r="A625" s="88"/>
    </row>
    <row r="626" spans="1:1" x14ac:dyDescent="0.2">
      <c r="A626" s="88"/>
    </row>
    <row r="627" spans="1:1" x14ac:dyDescent="0.2">
      <c r="A627" s="88"/>
    </row>
    <row r="628" spans="1:1" x14ac:dyDescent="0.2">
      <c r="A628" s="88"/>
    </row>
    <row r="629" spans="1:1" x14ac:dyDescent="0.2">
      <c r="A629" s="88"/>
    </row>
    <row r="630" spans="1:1" x14ac:dyDescent="0.2">
      <c r="A630" s="88"/>
    </row>
    <row r="631" spans="1:1" x14ac:dyDescent="0.2">
      <c r="A631" s="88"/>
    </row>
    <row r="632" spans="1:1" x14ac:dyDescent="0.2">
      <c r="A632" s="88"/>
    </row>
    <row r="633" spans="1:1" x14ac:dyDescent="0.2">
      <c r="A633" s="88"/>
    </row>
    <row r="634" spans="1:1" x14ac:dyDescent="0.2">
      <c r="A634" s="88"/>
    </row>
    <row r="635" spans="1:1" x14ac:dyDescent="0.2">
      <c r="A635" s="88"/>
    </row>
    <row r="636" spans="1:1" x14ac:dyDescent="0.2">
      <c r="A636" s="88"/>
    </row>
    <row r="637" spans="1:1" x14ac:dyDescent="0.2">
      <c r="A637" s="88"/>
    </row>
    <row r="638" spans="1:1" x14ac:dyDescent="0.2">
      <c r="A638" s="88"/>
    </row>
    <row r="639" spans="1:1" x14ac:dyDescent="0.2">
      <c r="A639" s="88"/>
    </row>
    <row r="640" spans="1:1" x14ac:dyDescent="0.2">
      <c r="A640" s="88"/>
    </row>
    <row r="641" spans="1:1" x14ac:dyDescent="0.2">
      <c r="A641" s="88"/>
    </row>
    <row r="642" spans="1:1" x14ac:dyDescent="0.2">
      <c r="A642" s="88"/>
    </row>
    <row r="643" spans="1:1" x14ac:dyDescent="0.2">
      <c r="A643" s="88"/>
    </row>
    <row r="644" spans="1:1" x14ac:dyDescent="0.2">
      <c r="A644" s="88"/>
    </row>
    <row r="645" spans="1:1" x14ac:dyDescent="0.2">
      <c r="A645" s="88"/>
    </row>
    <row r="646" spans="1:1" x14ac:dyDescent="0.2">
      <c r="A646" s="88"/>
    </row>
    <row r="647" spans="1:1" x14ac:dyDescent="0.2">
      <c r="A647" s="88"/>
    </row>
    <row r="648" spans="1:1" x14ac:dyDescent="0.2">
      <c r="A648" s="88"/>
    </row>
    <row r="649" spans="1:1" x14ac:dyDescent="0.2">
      <c r="A649" s="88"/>
    </row>
    <row r="650" spans="1:1" x14ac:dyDescent="0.2">
      <c r="A650" s="88"/>
    </row>
    <row r="651" spans="1:1" x14ac:dyDescent="0.2">
      <c r="A651" s="88"/>
    </row>
    <row r="652" spans="1:1" x14ac:dyDescent="0.2">
      <c r="A652" s="88"/>
    </row>
    <row r="653" spans="1:1" x14ac:dyDescent="0.2">
      <c r="A653" s="88"/>
    </row>
    <row r="654" spans="1:1" x14ac:dyDescent="0.2">
      <c r="A654" s="88"/>
    </row>
    <row r="655" spans="1:1" x14ac:dyDescent="0.2">
      <c r="A655" s="88"/>
    </row>
    <row r="656" spans="1:1" x14ac:dyDescent="0.2">
      <c r="A656" s="88"/>
    </row>
    <row r="657" spans="1:1" x14ac:dyDescent="0.2">
      <c r="A657" s="88"/>
    </row>
    <row r="658" spans="1:1" x14ac:dyDescent="0.2">
      <c r="A658" s="88"/>
    </row>
    <row r="659" spans="1:1" x14ac:dyDescent="0.2">
      <c r="A659" s="88"/>
    </row>
    <row r="660" spans="1:1" x14ac:dyDescent="0.2">
      <c r="A660" s="88"/>
    </row>
    <row r="661" spans="1:1" x14ac:dyDescent="0.2">
      <c r="A661" s="88"/>
    </row>
    <row r="662" spans="1:1" x14ac:dyDescent="0.2">
      <c r="A662" s="88"/>
    </row>
    <row r="663" spans="1:1" x14ac:dyDescent="0.2">
      <c r="A663" s="88"/>
    </row>
    <row r="664" spans="1:1" x14ac:dyDescent="0.2">
      <c r="A664" s="88"/>
    </row>
    <row r="665" spans="1:1" x14ac:dyDescent="0.2">
      <c r="A665" s="88"/>
    </row>
    <row r="666" spans="1:1" x14ac:dyDescent="0.2">
      <c r="A666" s="88"/>
    </row>
    <row r="667" spans="1:1" x14ac:dyDescent="0.2">
      <c r="A667" s="88"/>
    </row>
    <row r="668" spans="1:1" x14ac:dyDescent="0.2">
      <c r="A668" s="88"/>
    </row>
    <row r="669" spans="1:1" x14ac:dyDescent="0.2">
      <c r="A669" s="88"/>
    </row>
    <row r="670" spans="1:1" x14ac:dyDescent="0.2">
      <c r="A670" s="88"/>
    </row>
    <row r="671" spans="1:1" x14ac:dyDescent="0.2">
      <c r="A671" s="88"/>
    </row>
    <row r="672" spans="1:1" x14ac:dyDescent="0.2">
      <c r="A672" s="88"/>
    </row>
    <row r="673" spans="1:1" x14ac:dyDescent="0.2">
      <c r="A673" s="88"/>
    </row>
    <row r="674" spans="1:1" x14ac:dyDescent="0.2">
      <c r="A674" s="88"/>
    </row>
    <row r="675" spans="1:1" x14ac:dyDescent="0.2">
      <c r="A675" s="88"/>
    </row>
    <row r="676" spans="1:1" x14ac:dyDescent="0.2">
      <c r="A676" s="88"/>
    </row>
    <row r="677" spans="1:1" x14ac:dyDescent="0.2">
      <c r="A677" s="88"/>
    </row>
    <row r="678" spans="1:1" x14ac:dyDescent="0.2">
      <c r="A678" s="88"/>
    </row>
    <row r="679" spans="1:1" x14ac:dyDescent="0.2">
      <c r="A679" s="88"/>
    </row>
    <row r="680" spans="1:1" x14ac:dyDescent="0.2">
      <c r="A680" s="88"/>
    </row>
    <row r="681" spans="1:1" x14ac:dyDescent="0.2">
      <c r="A681" s="88"/>
    </row>
    <row r="682" spans="1:1" x14ac:dyDescent="0.2">
      <c r="A682" s="88"/>
    </row>
    <row r="683" spans="1:1" x14ac:dyDescent="0.2">
      <c r="A683" s="88"/>
    </row>
    <row r="684" spans="1:1" x14ac:dyDescent="0.2">
      <c r="A684" s="88"/>
    </row>
    <row r="685" spans="1:1" x14ac:dyDescent="0.2">
      <c r="A685" s="88"/>
    </row>
    <row r="686" spans="1:1" x14ac:dyDescent="0.2">
      <c r="A686" s="88"/>
    </row>
    <row r="687" spans="1:1" x14ac:dyDescent="0.2">
      <c r="A687" s="88"/>
    </row>
    <row r="688" spans="1:1" x14ac:dyDescent="0.2">
      <c r="A688" s="88"/>
    </row>
    <row r="689" spans="1:1" x14ac:dyDescent="0.2">
      <c r="A689" s="88"/>
    </row>
    <row r="690" spans="1:1" x14ac:dyDescent="0.2">
      <c r="A690" s="88"/>
    </row>
    <row r="691" spans="1:1" x14ac:dyDescent="0.2">
      <c r="A691" s="88"/>
    </row>
    <row r="692" spans="1:1" x14ac:dyDescent="0.2">
      <c r="A692" s="88"/>
    </row>
    <row r="693" spans="1:1" x14ac:dyDescent="0.2">
      <c r="A693" s="88"/>
    </row>
    <row r="694" spans="1:1" x14ac:dyDescent="0.2">
      <c r="A694" s="88"/>
    </row>
    <row r="695" spans="1:1" x14ac:dyDescent="0.2">
      <c r="A695" s="88"/>
    </row>
    <row r="696" spans="1:1" x14ac:dyDescent="0.2">
      <c r="A696" s="88"/>
    </row>
    <row r="697" spans="1:1" x14ac:dyDescent="0.2">
      <c r="A697" s="88"/>
    </row>
    <row r="698" spans="1:1" x14ac:dyDescent="0.2">
      <c r="A698" s="88"/>
    </row>
    <row r="699" spans="1:1" x14ac:dyDescent="0.2">
      <c r="A699" s="88"/>
    </row>
    <row r="700" spans="1:1" x14ac:dyDescent="0.2">
      <c r="A700" s="88"/>
    </row>
    <row r="701" spans="1:1" x14ac:dyDescent="0.2">
      <c r="A701" s="88"/>
    </row>
    <row r="702" spans="1:1" x14ac:dyDescent="0.2">
      <c r="A702" s="88"/>
    </row>
    <row r="703" spans="1:1" x14ac:dyDescent="0.2">
      <c r="A703" s="88"/>
    </row>
    <row r="704" spans="1:1" x14ac:dyDescent="0.2">
      <c r="A704" s="88"/>
    </row>
    <row r="705" spans="1:1" x14ac:dyDescent="0.2">
      <c r="A705" s="88"/>
    </row>
    <row r="706" spans="1:1" x14ac:dyDescent="0.2">
      <c r="A706" s="88"/>
    </row>
    <row r="707" spans="1:1" x14ac:dyDescent="0.2">
      <c r="A707" s="88"/>
    </row>
    <row r="708" spans="1:1" x14ac:dyDescent="0.2">
      <c r="A708" s="88"/>
    </row>
    <row r="709" spans="1:1" x14ac:dyDescent="0.2">
      <c r="A709" s="88"/>
    </row>
    <row r="710" spans="1:1" x14ac:dyDescent="0.2">
      <c r="A710" s="88"/>
    </row>
    <row r="711" spans="1:1" x14ac:dyDescent="0.2">
      <c r="A711" s="88"/>
    </row>
    <row r="712" spans="1:1" x14ac:dyDescent="0.2">
      <c r="A712" s="88"/>
    </row>
    <row r="713" spans="1:1" x14ac:dyDescent="0.2">
      <c r="A713" s="88"/>
    </row>
    <row r="714" spans="1:1" x14ac:dyDescent="0.2">
      <c r="A714" s="88"/>
    </row>
    <row r="715" spans="1:1" x14ac:dyDescent="0.2">
      <c r="A715" s="88"/>
    </row>
    <row r="716" spans="1:1" x14ac:dyDescent="0.2">
      <c r="A716" s="88"/>
    </row>
    <row r="717" spans="1:1" x14ac:dyDescent="0.2">
      <c r="A717" s="88"/>
    </row>
    <row r="718" spans="1:1" x14ac:dyDescent="0.2">
      <c r="A718" s="88"/>
    </row>
    <row r="719" spans="1:1" x14ac:dyDescent="0.2">
      <c r="A719" s="88"/>
    </row>
    <row r="720" spans="1:1" x14ac:dyDescent="0.2">
      <c r="A720" s="88"/>
    </row>
    <row r="721" spans="1:1" x14ac:dyDescent="0.2">
      <c r="A721" s="88"/>
    </row>
    <row r="722" spans="1:1" x14ac:dyDescent="0.2">
      <c r="A722" s="88"/>
    </row>
    <row r="723" spans="1:1" x14ac:dyDescent="0.2">
      <c r="A723" s="88"/>
    </row>
    <row r="724" spans="1:1" x14ac:dyDescent="0.2">
      <c r="A724" s="88"/>
    </row>
    <row r="725" spans="1:1" x14ac:dyDescent="0.2">
      <c r="A725" s="88"/>
    </row>
    <row r="726" spans="1:1" x14ac:dyDescent="0.2">
      <c r="A726" s="88"/>
    </row>
    <row r="727" spans="1:1" x14ac:dyDescent="0.2">
      <c r="A727" s="88"/>
    </row>
    <row r="728" spans="1:1" x14ac:dyDescent="0.2">
      <c r="A728" s="88"/>
    </row>
    <row r="729" spans="1:1" x14ac:dyDescent="0.2">
      <c r="A729" s="88"/>
    </row>
    <row r="730" spans="1:1" x14ac:dyDescent="0.2">
      <c r="A730" s="88"/>
    </row>
    <row r="731" spans="1:1" x14ac:dyDescent="0.2">
      <c r="A731" s="88"/>
    </row>
    <row r="732" spans="1:1" x14ac:dyDescent="0.2">
      <c r="A732" s="88"/>
    </row>
    <row r="733" spans="1:1" x14ac:dyDescent="0.2">
      <c r="A733" s="88"/>
    </row>
    <row r="734" spans="1:1" x14ac:dyDescent="0.2">
      <c r="A734" s="88"/>
    </row>
    <row r="735" spans="1:1" x14ac:dyDescent="0.2">
      <c r="A735" s="88"/>
    </row>
    <row r="736" spans="1:1" x14ac:dyDescent="0.2">
      <c r="A736" s="88"/>
    </row>
    <row r="737" spans="1:1" x14ac:dyDescent="0.2">
      <c r="A737" s="88"/>
    </row>
    <row r="738" spans="1:1" x14ac:dyDescent="0.2">
      <c r="A738" s="88"/>
    </row>
    <row r="739" spans="1:1" x14ac:dyDescent="0.2">
      <c r="A739" s="88"/>
    </row>
    <row r="740" spans="1:1" x14ac:dyDescent="0.2">
      <c r="A740" s="88"/>
    </row>
    <row r="741" spans="1:1" x14ac:dyDescent="0.2">
      <c r="A741" s="88"/>
    </row>
    <row r="742" spans="1:1" x14ac:dyDescent="0.2">
      <c r="A742" s="88"/>
    </row>
    <row r="743" spans="1:1" x14ac:dyDescent="0.2">
      <c r="A743" s="88"/>
    </row>
    <row r="744" spans="1:1" x14ac:dyDescent="0.2">
      <c r="A744" s="88"/>
    </row>
    <row r="745" spans="1:1" x14ac:dyDescent="0.2">
      <c r="A745" s="88"/>
    </row>
    <row r="746" spans="1:1" x14ac:dyDescent="0.2">
      <c r="A746" s="88"/>
    </row>
    <row r="747" spans="1:1" x14ac:dyDescent="0.2">
      <c r="A747" s="88"/>
    </row>
    <row r="748" spans="1:1" x14ac:dyDescent="0.2">
      <c r="A748" s="88"/>
    </row>
    <row r="749" spans="1:1" x14ac:dyDescent="0.2">
      <c r="A749" s="88"/>
    </row>
    <row r="750" spans="1:1" x14ac:dyDescent="0.2">
      <c r="A750" s="88"/>
    </row>
    <row r="751" spans="1:1" x14ac:dyDescent="0.2">
      <c r="A751" s="88"/>
    </row>
    <row r="752" spans="1:1" x14ac:dyDescent="0.2">
      <c r="A752" s="88"/>
    </row>
    <row r="753" spans="1:1" x14ac:dyDescent="0.2">
      <c r="A753" s="88"/>
    </row>
    <row r="754" spans="1:1" x14ac:dyDescent="0.2">
      <c r="A754" s="88"/>
    </row>
    <row r="755" spans="1:1" x14ac:dyDescent="0.2">
      <c r="A755" s="88"/>
    </row>
    <row r="756" spans="1:1" x14ac:dyDescent="0.2">
      <c r="A756" s="88"/>
    </row>
    <row r="757" spans="1:1" x14ac:dyDescent="0.2">
      <c r="A757" s="88"/>
    </row>
    <row r="758" spans="1:1" x14ac:dyDescent="0.2">
      <c r="A758" s="88"/>
    </row>
    <row r="759" spans="1:1" x14ac:dyDescent="0.2">
      <c r="A759" s="88"/>
    </row>
    <row r="760" spans="1:1" x14ac:dyDescent="0.2">
      <c r="A760" s="88"/>
    </row>
    <row r="761" spans="1:1" x14ac:dyDescent="0.2">
      <c r="A761" s="88"/>
    </row>
    <row r="762" spans="1:1" x14ac:dyDescent="0.2">
      <c r="A762" s="88"/>
    </row>
    <row r="763" spans="1:1" x14ac:dyDescent="0.2">
      <c r="A763" s="88"/>
    </row>
    <row r="764" spans="1:1" x14ac:dyDescent="0.2">
      <c r="A764" s="88"/>
    </row>
    <row r="765" spans="1:1" x14ac:dyDescent="0.2">
      <c r="A765" s="88"/>
    </row>
    <row r="766" spans="1:1" x14ac:dyDescent="0.2">
      <c r="A766" s="88"/>
    </row>
    <row r="767" spans="1:1" x14ac:dyDescent="0.2">
      <c r="A767" s="88"/>
    </row>
    <row r="768" spans="1:1" x14ac:dyDescent="0.2">
      <c r="A768" s="88"/>
    </row>
    <row r="769" spans="1:1" x14ac:dyDescent="0.2">
      <c r="A769" s="88"/>
    </row>
    <row r="770" spans="1:1" x14ac:dyDescent="0.2">
      <c r="A770" s="88"/>
    </row>
    <row r="771" spans="1:1" x14ac:dyDescent="0.2">
      <c r="A771" s="88"/>
    </row>
    <row r="772" spans="1:1" x14ac:dyDescent="0.2">
      <c r="A772" s="88"/>
    </row>
    <row r="773" spans="1:1" x14ac:dyDescent="0.2">
      <c r="A773" s="88"/>
    </row>
    <row r="774" spans="1:1" x14ac:dyDescent="0.2">
      <c r="A774" s="88"/>
    </row>
    <row r="775" spans="1:1" x14ac:dyDescent="0.2">
      <c r="A775" s="88"/>
    </row>
    <row r="776" spans="1:1" x14ac:dyDescent="0.2">
      <c r="A776" s="88"/>
    </row>
    <row r="777" spans="1:1" x14ac:dyDescent="0.2">
      <c r="A777" s="88"/>
    </row>
    <row r="778" spans="1:1" x14ac:dyDescent="0.2">
      <c r="A778" s="88"/>
    </row>
    <row r="779" spans="1:1" x14ac:dyDescent="0.2">
      <c r="A779" s="88"/>
    </row>
    <row r="780" spans="1:1" x14ac:dyDescent="0.2">
      <c r="A780" s="88"/>
    </row>
    <row r="781" spans="1:1" x14ac:dyDescent="0.2">
      <c r="A781" s="88"/>
    </row>
    <row r="782" spans="1:1" x14ac:dyDescent="0.2">
      <c r="A782" s="88"/>
    </row>
    <row r="783" spans="1:1" x14ac:dyDescent="0.2">
      <c r="A783" s="88"/>
    </row>
    <row r="784" spans="1:1" x14ac:dyDescent="0.2">
      <c r="A784" s="88"/>
    </row>
    <row r="785" spans="1:1" x14ac:dyDescent="0.2">
      <c r="A785" s="88"/>
    </row>
    <row r="786" spans="1:1" x14ac:dyDescent="0.2">
      <c r="A786" s="88"/>
    </row>
    <row r="787" spans="1:1" x14ac:dyDescent="0.2">
      <c r="A787" s="88"/>
    </row>
    <row r="788" spans="1:1" x14ac:dyDescent="0.2">
      <c r="A788" s="88"/>
    </row>
    <row r="789" spans="1:1" x14ac:dyDescent="0.2">
      <c r="A789" s="88"/>
    </row>
    <row r="790" spans="1:1" x14ac:dyDescent="0.2">
      <c r="A790" s="88"/>
    </row>
    <row r="791" spans="1:1" x14ac:dyDescent="0.2">
      <c r="A791" s="88"/>
    </row>
    <row r="792" spans="1:1" x14ac:dyDescent="0.2">
      <c r="A792" s="88"/>
    </row>
    <row r="793" spans="1:1" x14ac:dyDescent="0.2">
      <c r="A793" s="88"/>
    </row>
    <row r="794" spans="1:1" x14ac:dyDescent="0.2">
      <c r="A794" s="88"/>
    </row>
    <row r="795" spans="1:1" x14ac:dyDescent="0.2">
      <c r="A795" s="88"/>
    </row>
    <row r="796" spans="1:1" x14ac:dyDescent="0.2">
      <c r="A796" s="88"/>
    </row>
    <row r="797" spans="1:1" x14ac:dyDescent="0.2">
      <c r="A797" s="88"/>
    </row>
    <row r="798" spans="1:1" x14ac:dyDescent="0.2">
      <c r="A798" s="88"/>
    </row>
    <row r="799" spans="1:1" x14ac:dyDescent="0.2">
      <c r="A799" s="88"/>
    </row>
    <row r="800" spans="1:1" x14ac:dyDescent="0.2">
      <c r="A800" s="88"/>
    </row>
    <row r="801" spans="1:1" x14ac:dyDescent="0.2">
      <c r="A801" s="88"/>
    </row>
    <row r="802" spans="1:1" x14ac:dyDescent="0.2">
      <c r="A802" s="88"/>
    </row>
    <row r="803" spans="1:1" x14ac:dyDescent="0.2">
      <c r="A803" s="88"/>
    </row>
    <row r="804" spans="1:1" x14ac:dyDescent="0.2">
      <c r="A804" s="88"/>
    </row>
    <row r="805" spans="1:1" x14ac:dyDescent="0.2">
      <c r="A805" s="88"/>
    </row>
    <row r="806" spans="1:1" x14ac:dyDescent="0.2">
      <c r="A806" s="88"/>
    </row>
    <row r="807" spans="1:1" x14ac:dyDescent="0.2">
      <c r="A807" s="88"/>
    </row>
    <row r="808" spans="1:1" x14ac:dyDescent="0.2">
      <c r="A808" s="88"/>
    </row>
    <row r="809" spans="1:1" x14ac:dyDescent="0.2">
      <c r="A809" s="88"/>
    </row>
    <row r="810" spans="1:1" x14ac:dyDescent="0.2">
      <c r="A810" s="88"/>
    </row>
    <row r="811" spans="1:1" x14ac:dyDescent="0.2">
      <c r="A811" s="88"/>
    </row>
    <row r="812" spans="1:1" x14ac:dyDescent="0.2">
      <c r="A812" s="88"/>
    </row>
    <row r="813" spans="1:1" x14ac:dyDescent="0.2">
      <c r="A813" s="88"/>
    </row>
    <row r="814" spans="1:1" x14ac:dyDescent="0.2">
      <c r="A814" s="88"/>
    </row>
    <row r="815" spans="1:1" x14ac:dyDescent="0.2">
      <c r="A815" s="88"/>
    </row>
    <row r="816" spans="1:1" x14ac:dyDescent="0.2">
      <c r="A816" s="88"/>
    </row>
    <row r="817" spans="1:1" x14ac:dyDescent="0.2">
      <c r="A817" s="88"/>
    </row>
    <row r="818" spans="1:1" x14ac:dyDescent="0.2">
      <c r="A818" s="88"/>
    </row>
    <row r="819" spans="1:1" x14ac:dyDescent="0.2">
      <c r="A819" s="88"/>
    </row>
    <row r="820" spans="1:1" x14ac:dyDescent="0.2">
      <c r="A820" s="88"/>
    </row>
    <row r="821" spans="1:1" x14ac:dyDescent="0.2">
      <c r="A821" s="88"/>
    </row>
    <row r="822" spans="1:1" x14ac:dyDescent="0.2">
      <c r="A822" s="88"/>
    </row>
    <row r="823" spans="1:1" x14ac:dyDescent="0.2">
      <c r="A823" s="88"/>
    </row>
    <row r="824" spans="1:1" x14ac:dyDescent="0.2">
      <c r="A824" s="88"/>
    </row>
    <row r="825" spans="1:1" x14ac:dyDescent="0.2">
      <c r="A825" s="88"/>
    </row>
    <row r="826" spans="1:1" x14ac:dyDescent="0.2">
      <c r="A826" s="88"/>
    </row>
    <row r="827" spans="1:1" x14ac:dyDescent="0.2">
      <c r="A827" s="88"/>
    </row>
    <row r="828" spans="1:1" x14ac:dyDescent="0.2">
      <c r="A828" s="88"/>
    </row>
    <row r="829" spans="1:1" x14ac:dyDescent="0.2">
      <c r="A829" s="88"/>
    </row>
    <row r="830" spans="1:1" x14ac:dyDescent="0.2">
      <c r="A830" s="88"/>
    </row>
    <row r="831" spans="1:1" x14ac:dyDescent="0.2">
      <c r="A831" s="88"/>
    </row>
    <row r="832" spans="1:1" x14ac:dyDescent="0.2">
      <c r="A832" s="88"/>
    </row>
    <row r="833" spans="1:1" x14ac:dyDescent="0.2">
      <c r="A833" s="88"/>
    </row>
    <row r="834" spans="1:1" x14ac:dyDescent="0.2">
      <c r="A834" s="88"/>
    </row>
    <row r="835" spans="1:1" x14ac:dyDescent="0.2">
      <c r="A835" s="88"/>
    </row>
    <row r="836" spans="1:1" x14ac:dyDescent="0.2">
      <c r="A836" s="88"/>
    </row>
    <row r="837" spans="1:1" x14ac:dyDescent="0.2">
      <c r="A837" s="88"/>
    </row>
    <row r="838" spans="1:1" x14ac:dyDescent="0.2">
      <c r="A838" s="88"/>
    </row>
    <row r="839" spans="1:1" x14ac:dyDescent="0.2">
      <c r="A839" s="88"/>
    </row>
    <row r="840" spans="1:1" x14ac:dyDescent="0.2">
      <c r="A840" s="88"/>
    </row>
    <row r="841" spans="1:1" x14ac:dyDescent="0.2">
      <c r="A841" s="88"/>
    </row>
    <row r="842" spans="1:1" x14ac:dyDescent="0.2">
      <c r="A842" s="88"/>
    </row>
    <row r="843" spans="1:1" x14ac:dyDescent="0.2">
      <c r="A843" s="88"/>
    </row>
    <row r="844" spans="1:1" x14ac:dyDescent="0.2">
      <c r="A844" s="88"/>
    </row>
    <row r="845" spans="1:1" x14ac:dyDescent="0.2">
      <c r="A845" s="88"/>
    </row>
    <row r="846" spans="1:1" x14ac:dyDescent="0.2">
      <c r="A846" s="88"/>
    </row>
    <row r="847" spans="1:1" x14ac:dyDescent="0.2">
      <c r="A847" s="88"/>
    </row>
    <row r="848" spans="1:1" x14ac:dyDescent="0.2">
      <c r="A848" s="88"/>
    </row>
    <row r="849" spans="1:1" x14ac:dyDescent="0.2">
      <c r="A849" s="88"/>
    </row>
    <row r="850" spans="1:1" x14ac:dyDescent="0.2">
      <c r="A850" s="88"/>
    </row>
    <row r="851" spans="1:1" x14ac:dyDescent="0.2">
      <c r="A851" s="88"/>
    </row>
    <row r="852" spans="1:1" x14ac:dyDescent="0.2">
      <c r="A852" s="88"/>
    </row>
    <row r="853" spans="1:1" x14ac:dyDescent="0.2">
      <c r="A853" s="88"/>
    </row>
    <row r="854" spans="1:1" x14ac:dyDescent="0.2">
      <c r="A854" s="88"/>
    </row>
    <row r="855" spans="1:1" x14ac:dyDescent="0.2">
      <c r="A855" s="88"/>
    </row>
    <row r="856" spans="1:1" x14ac:dyDescent="0.2">
      <c r="A856" s="88"/>
    </row>
    <row r="857" spans="1:1" x14ac:dyDescent="0.2">
      <c r="A857" s="88"/>
    </row>
    <row r="858" spans="1:1" x14ac:dyDescent="0.2">
      <c r="A858" s="88"/>
    </row>
    <row r="859" spans="1:1" x14ac:dyDescent="0.2">
      <c r="A859" s="88"/>
    </row>
    <row r="860" spans="1:1" x14ac:dyDescent="0.2">
      <c r="A860" s="88"/>
    </row>
    <row r="861" spans="1:1" x14ac:dyDescent="0.2">
      <c r="A861" s="88"/>
    </row>
    <row r="862" spans="1:1" x14ac:dyDescent="0.2">
      <c r="A862" s="88"/>
    </row>
    <row r="863" spans="1:1" x14ac:dyDescent="0.2">
      <c r="A863" s="88"/>
    </row>
    <row r="864" spans="1:1" x14ac:dyDescent="0.2">
      <c r="A864" s="88"/>
    </row>
    <row r="865" spans="1:1" x14ac:dyDescent="0.2">
      <c r="A865" s="88"/>
    </row>
    <row r="866" spans="1:1" x14ac:dyDescent="0.2">
      <c r="A866" s="88"/>
    </row>
    <row r="867" spans="1:1" x14ac:dyDescent="0.2">
      <c r="A867" s="88"/>
    </row>
    <row r="868" spans="1:1" x14ac:dyDescent="0.2">
      <c r="A868" s="88"/>
    </row>
    <row r="869" spans="1:1" x14ac:dyDescent="0.2">
      <c r="A869" s="88"/>
    </row>
    <row r="870" spans="1:1" x14ac:dyDescent="0.2">
      <c r="A870" s="88"/>
    </row>
    <row r="871" spans="1:1" x14ac:dyDescent="0.2">
      <c r="A871" s="88"/>
    </row>
    <row r="872" spans="1:1" x14ac:dyDescent="0.2">
      <c r="A872" s="88"/>
    </row>
    <row r="873" spans="1:1" x14ac:dyDescent="0.2">
      <c r="A873" s="88"/>
    </row>
    <row r="874" spans="1:1" x14ac:dyDescent="0.2">
      <c r="A874" s="88"/>
    </row>
    <row r="875" spans="1:1" x14ac:dyDescent="0.2">
      <c r="A875" s="88"/>
    </row>
    <row r="876" spans="1:1" x14ac:dyDescent="0.2">
      <c r="A876" s="88"/>
    </row>
    <row r="877" spans="1:1" x14ac:dyDescent="0.2">
      <c r="A877" s="88"/>
    </row>
    <row r="878" spans="1:1" x14ac:dyDescent="0.2">
      <c r="A878" s="88"/>
    </row>
    <row r="879" spans="1:1" x14ac:dyDescent="0.2">
      <c r="A879" s="88"/>
    </row>
    <row r="880" spans="1:1" x14ac:dyDescent="0.2">
      <c r="A880" s="88"/>
    </row>
    <row r="881" spans="1:1" x14ac:dyDescent="0.2">
      <c r="A881" s="88"/>
    </row>
    <row r="882" spans="1:1" x14ac:dyDescent="0.2">
      <c r="A882" s="88"/>
    </row>
    <row r="883" spans="1:1" x14ac:dyDescent="0.2">
      <c r="A883" s="88"/>
    </row>
    <row r="884" spans="1:1" x14ac:dyDescent="0.2">
      <c r="A884" s="88"/>
    </row>
    <row r="885" spans="1:1" x14ac:dyDescent="0.2">
      <c r="A885" s="88"/>
    </row>
    <row r="886" spans="1:1" x14ac:dyDescent="0.2">
      <c r="A886" s="88"/>
    </row>
    <row r="887" spans="1:1" x14ac:dyDescent="0.2">
      <c r="A887" s="88"/>
    </row>
    <row r="888" spans="1:1" x14ac:dyDescent="0.2">
      <c r="A888" s="88"/>
    </row>
    <row r="889" spans="1:1" x14ac:dyDescent="0.2">
      <c r="A889" s="88"/>
    </row>
    <row r="890" spans="1:1" x14ac:dyDescent="0.2">
      <c r="A890" s="88"/>
    </row>
    <row r="891" spans="1:1" x14ac:dyDescent="0.2">
      <c r="A891" s="88"/>
    </row>
    <row r="892" spans="1:1" x14ac:dyDescent="0.2">
      <c r="A892" s="88"/>
    </row>
    <row r="893" spans="1:1" x14ac:dyDescent="0.2">
      <c r="A893" s="88"/>
    </row>
    <row r="894" spans="1:1" x14ac:dyDescent="0.2">
      <c r="A894" s="88"/>
    </row>
    <row r="895" spans="1:1" x14ac:dyDescent="0.2">
      <c r="A895" s="88"/>
    </row>
    <row r="896" spans="1:1" x14ac:dyDescent="0.2">
      <c r="A896" s="88"/>
    </row>
    <row r="897" spans="1:1" x14ac:dyDescent="0.2">
      <c r="A897" s="88"/>
    </row>
    <row r="898" spans="1:1" x14ac:dyDescent="0.2">
      <c r="A898" s="88"/>
    </row>
    <row r="899" spans="1:1" x14ac:dyDescent="0.2">
      <c r="A899" s="88"/>
    </row>
    <row r="900" spans="1:1" x14ac:dyDescent="0.2">
      <c r="A900" s="88"/>
    </row>
    <row r="901" spans="1:1" x14ac:dyDescent="0.2">
      <c r="A901" s="88"/>
    </row>
    <row r="902" spans="1:1" x14ac:dyDescent="0.2">
      <c r="A902" s="88"/>
    </row>
    <row r="903" spans="1:1" x14ac:dyDescent="0.2">
      <c r="A903" s="88"/>
    </row>
    <row r="904" spans="1:1" x14ac:dyDescent="0.2">
      <c r="A904" s="88"/>
    </row>
    <row r="905" spans="1:1" x14ac:dyDescent="0.2">
      <c r="A905" s="88"/>
    </row>
    <row r="906" spans="1:1" x14ac:dyDescent="0.2">
      <c r="A906" s="88"/>
    </row>
    <row r="907" spans="1:1" x14ac:dyDescent="0.2">
      <c r="A907" s="88"/>
    </row>
    <row r="908" spans="1:1" x14ac:dyDescent="0.2">
      <c r="A908" s="88"/>
    </row>
    <row r="909" spans="1:1" x14ac:dyDescent="0.2">
      <c r="A909" s="88"/>
    </row>
    <row r="910" spans="1:1" x14ac:dyDescent="0.2">
      <c r="A910" s="88"/>
    </row>
    <row r="911" spans="1:1" x14ac:dyDescent="0.2">
      <c r="A911" s="88"/>
    </row>
    <row r="912" spans="1:1" x14ac:dyDescent="0.2">
      <c r="A912" s="88"/>
    </row>
    <row r="913" spans="1:1" x14ac:dyDescent="0.2">
      <c r="A913" s="88"/>
    </row>
    <row r="914" spans="1:1" x14ac:dyDescent="0.2">
      <c r="A914" s="88"/>
    </row>
    <row r="915" spans="1:1" x14ac:dyDescent="0.2">
      <c r="A915" s="88"/>
    </row>
    <row r="916" spans="1:1" x14ac:dyDescent="0.2">
      <c r="A916" s="88"/>
    </row>
    <row r="917" spans="1:1" x14ac:dyDescent="0.2">
      <c r="A917" s="88"/>
    </row>
    <row r="918" spans="1:1" x14ac:dyDescent="0.2">
      <c r="A918" s="88"/>
    </row>
    <row r="919" spans="1:1" x14ac:dyDescent="0.2">
      <c r="A919" s="88"/>
    </row>
    <row r="920" spans="1:1" x14ac:dyDescent="0.2">
      <c r="A920" s="88"/>
    </row>
    <row r="921" spans="1:1" x14ac:dyDescent="0.2">
      <c r="A921" s="88"/>
    </row>
    <row r="922" spans="1:1" x14ac:dyDescent="0.2">
      <c r="A922" s="88"/>
    </row>
    <row r="923" spans="1:1" x14ac:dyDescent="0.2">
      <c r="A923" s="88"/>
    </row>
    <row r="924" spans="1:1" x14ac:dyDescent="0.2">
      <c r="A924" s="88"/>
    </row>
    <row r="925" spans="1:1" x14ac:dyDescent="0.2">
      <c r="A925" s="88"/>
    </row>
    <row r="926" spans="1:1" x14ac:dyDescent="0.2">
      <c r="A926" s="88"/>
    </row>
    <row r="927" spans="1:1" x14ac:dyDescent="0.2">
      <c r="A927" s="88"/>
    </row>
    <row r="928" spans="1:1" x14ac:dyDescent="0.2">
      <c r="A928" s="88"/>
    </row>
    <row r="929" spans="1:1" x14ac:dyDescent="0.2">
      <c r="A929" s="88"/>
    </row>
    <row r="930" spans="1:1" x14ac:dyDescent="0.2">
      <c r="A930" s="88"/>
    </row>
    <row r="931" spans="1:1" x14ac:dyDescent="0.2">
      <c r="A931" s="88"/>
    </row>
    <row r="932" spans="1:1" x14ac:dyDescent="0.2">
      <c r="A932" s="88"/>
    </row>
    <row r="933" spans="1:1" x14ac:dyDescent="0.2">
      <c r="A933" s="88"/>
    </row>
    <row r="934" spans="1:1" x14ac:dyDescent="0.2">
      <c r="A934" s="88"/>
    </row>
    <row r="935" spans="1:1" x14ac:dyDescent="0.2">
      <c r="A935" s="88"/>
    </row>
    <row r="936" spans="1:1" x14ac:dyDescent="0.2">
      <c r="A936" s="88"/>
    </row>
    <row r="937" spans="1:1" x14ac:dyDescent="0.2">
      <c r="A937" s="88"/>
    </row>
    <row r="938" spans="1:1" x14ac:dyDescent="0.2">
      <c r="A938" s="88"/>
    </row>
    <row r="939" spans="1:1" x14ac:dyDescent="0.2">
      <c r="A939" s="88"/>
    </row>
    <row r="940" spans="1:1" x14ac:dyDescent="0.2">
      <c r="A940" s="88"/>
    </row>
    <row r="941" spans="1:1" x14ac:dyDescent="0.2">
      <c r="A941" s="88"/>
    </row>
    <row r="942" spans="1:1" x14ac:dyDescent="0.2">
      <c r="A942" s="88"/>
    </row>
    <row r="943" spans="1:1" x14ac:dyDescent="0.2">
      <c r="A943" s="88"/>
    </row>
    <row r="944" spans="1:1" x14ac:dyDescent="0.2">
      <c r="A944" s="88"/>
    </row>
    <row r="945" spans="1:1" x14ac:dyDescent="0.2">
      <c r="A945" s="88"/>
    </row>
    <row r="946" spans="1:1" x14ac:dyDescent="0.2">
      <c r="A946" s="88"/>
    </row>
    <row r="947" spans="1:1" x14ac:dyDescent="0.2">
      <c r="A947" s="88"/>
    </row>
    <row r="948" spans="1:1" x14ac:dyDescent="0.2">
      <c r="A948" s="88"/>
    </row>
    <row r="949" spans="1:1" x14ac:dyDescent="0.2">
      <c r="A949" s="88"/>
    </row>
    <row r="950" spans="1:1" x14ac:dyDescent="0.2">
      <c r="A950" s="88"/>
    </row>
    <row r="951" spans="1:1" x14ac:dyDescent="0.2">
      <c r="A951" s="88"/>
    </row>
    <row r="952" spans="1:1" x14ac:dyDescent="0.2">
      <c r="A952" s="88"/>
    </row>
    <row r="953" spans="1:1" x14ac:dyDescent="0.2">
      <c r="A953" s="88"/>
    </row>
    <row r="954" spans="1:1" x14ac:dyDescent="0.2">
      <c r="A954" s="88"/>
    </row>
    <row r="955" spans="1:1" x14ac:dyDescent="0.2">
      <c r="A955" s="88"/>
    </row>
    <row r="956" spans="1:1" x14ac:dyDescent="0.2">
      <c r="A956" s="88"/>
    </row>
    <row r="957" spans="1:1" x14ac:dyDescent="0.2">
      <c r="A957" s="88"/>
    </row>
    <row r="958" spans="1:1" x14ac:dyDescent="0.2">
      <c r="A958" s="88"/>
    </row>
    <row r="959" spans="1:1" x14ac:dyDescent="0.2">
      <c r="A959" s="88"/>
    </row>
    <row r="960" spans="1:1" x14ac:dyDescent="0.2">
      <c r="A960" s="88"/>
    </row>
    <row r="961" spans="1:1" x14ac:dyDescent="0.2">
      <c r="A961" s="88"/>
    </row>
    <row r="962" spans="1:1" x14ac:dyDescent="0.2">
      <c r="A962" s="88"/>
    </row>
    <row r="963" spans="1:1" x14ac:dyDescent="0.2">
      <c r="A963" s="88"/>
    </row>
    <row r="964" spans="1:1" x14ac:dyDescent="0.2">
      <c r="A964" s="88"/>
    </row>
    <row r="965" spans="1:1" x14ac:dyDescent="0.2">
      <c r="A965" s="88"/>
    </row>
    <row r="966" spans="1:1" x14ac:dyDescent="0.2">
      <c r="A966" s="88"/>
    </row>
    <row r="967" spans="1:1" x14ac:dyDescent="0.2">
      <c r="A967" s="88"/>
    </row>
    <row r="968" spans="1:1" x14ac:dyDescent="0.2">
      <c r="A968" s="88"/>
    </row>
    <row r="969" spans="1:1" x14ac:dyDescent="0.2">
      <c r="A969" s="88"/>
    </row>
    <row r="970" spans="1:1" x14ac:dyDescent="0.2">
      <c r="A970" s="88"/>
    </row>
    <row r="971" spans="1:1" x14ac:dyDescent="0.2">
      <c r="A971" s="88"/>
    </row>
    <row r="972" spans="1:1" x14ac:dyDescent="0.2">
      <c r="A972" s="88"/>
    </row>
    <row r="973" spans="1:1" x14ac:dyDescent="0.2">
      <c r="A973" s="88"/>
    </row>
    <row r="974" spans="1:1" x14ac:dyDescent="0.2">
      <c r="A974" s="88"/>
    </row>
    <row r="975" spans="1:1" x14ac:dyDescent="0.2">
      <c r="A975" s="88"/>
    </row>
    <row r="976" spans="1:1" x14ac:dyDescent="0.2">
      <c r="A976" s="88"/>
    </row>
    <row r="977" spans="1:1" x14ac:dyDescent="0.2">
      <c r="A977" s="88"/>
    </row>
    <row r="978" spans="1:1" x14ac:dyDescent="0.2">
      <c r="A978" s="88"/>
    </row>
    <row r="979" spans="1:1" x14ac:dyDescent="0.2">
      <c r="A979" s="88"/>
    </row>
    <row r="980" spans="1:1" x14ac:dyDescent="0.2">
      <c r="A980" s="88"/>
    </row>
    <row r="981" spans="1:1" x14ac:dyDescent="0.2">
      <c r="A981" s="88"/>
    </row>
    <row r="982" spans="1:1" x14ac:dyDescent="0.2">
      <c r="A982" s="88"/>
    </row>
    <row r="983" spans="1:1" x14ac:dyDescent="0.2">
      <c r="A983" s="88"/>
    </row>
    <row r="984" spans="1:1" x14ac:dyDescent="0.2">
      <c r="A984" s="88"/>
    </row>
    <row r="985" spans="1:1" x14ac:dyDescent="0.2">
      <c r="A985" s="88"/>
    </row>
    <row r="986" spans="1:1" x14ac:dyDescent="0.2">
      <c r="A986" s="88"/>
    </row>
    <row r="987" spans="1:1" x14ac:dyDescent="0.2">
      <c r="A987" s="88"/>
    </row>
    <row r="988" spans="1:1" x14ac:dyDescent="0.2">
      <c r="A988" s="88"/>
    </row>
    <row r="989" spans="1:1" x14ac:dyDescent="0.2">
      <c r="A989" s="88"/>
    </row>
    <row r="990" spans="1:1" x14ac:dyDescent="0.2">
      <c r="A990" s="88"/>
    </row>
    <row r="991" spans="1:1" x14ac:dyDescent="0.2">
      <c r="A991" s="88"/>
    </row>
    <row r="992" spans="1:1" x14ac:dyDescent="0.2">
      <c r="A992" s="88"/>
    </row>
    <row r="993" spans="1:1" x14ac:dyDescent="0.2">
      <c r="A993" s="88"/>
    </row>
    <row r="994" spans="1:1" x14ac:dyDescent="0.2">
      <c r="A994" s="88"/>
    </row>
    <row r="995" spans="1:1" x14ac:dyDescent="0.2">
      <c r="A995" s="88"/>
    </row>
    <row r="996" spans="1:1" x14ac:dyDescent="0.2">
      <c r="A996" s="88"/>
    </row>
    <row r="997" spans="1:1" x14ac:dyDescent="0.2">
      <c r="A997" s="88"/>
    </row>
    <row r="998" spans="1:1" x14ac:dyDescent="0.2">
      <c r="A998" s="88"/>
    </row>
    <row r="999" spans="1:1" x14ac:dyDescent="0.2">
      <c r="A999" s="88"/>
    </row>
    <row r="1000" spans="1:1" x14ac:dyDescent="0.2">
      <c r="A1000" s="88"/>
    </row>
    <row r="1001" spans="1:1" x14ac:dyDescent="0.2">
      <c r="A1001" s="88"/>
    </row>
    <row r="1002" spans="1:1" x14ac:dyDescent="0.2">
      <c r="A1002" s="88"/>
    </row>
    <row r="1003" spans="1:1" x14ac:dyDescent="0.2">
      <c r="A1003" s="88"/>
    </row>
    <row r="1004" spans="1:1" x14ac:dyDescent="0.2">
      <c r="A1004" s="88"/>
    </row>
    <row r="1005" spans="1:1" x14ac:dyDescent="0.2">
      <c r="A1005" s="88"/>
    </row>
    <row r="1006" spans="1:1" x14ac:dyDescent="0.2">
      <c r="A1006" s="88"/>
    </row>
    <row r="1007" spans="1:1" x14ac:dyDescent="0.2">
      <c r="A1007" s="88"/>
    </row>
    <row r="1008" spans="1:1" x14ac:dyDescent="0.2">
      <c r="A1008" s="88"/>
    </row>
    <row r="1009" spans="1:1" x14ac:dyDescent="0.2">
      <c r="A1009" s="88"/>
    </row>
    <row r="1010" spans="1:1" x14ac:dyDescent="0.2">
      <c r="A1010" s="88"/>
    </row>
    <row r="1011" spans="1:1" x14ac:dyDescent="0.2">
      <c r="A1011" s="88"/>
    </row>
    <row r="1012" spans="1:1" x14ac:dyDescent="0.2">
      <c r="A1012" s="88"/>
    </row>
    <row r="1013" spans="1:1" x14ac:dyDescent="0.2">
      <c r="A1013" s="88"/>
    </row>
    <row r="1014" spans="1:1" x14ac:dyDescent="0.2">
      <c r="A1014" s="88"/>
    </row>
    <row r="1015" spans="1:1" x14ac:dyDescent="0.2">
      <c r="A1015" s="88"/>
    </row>
    <row r="1016" spans="1:1" x14ac:dyDescent="0.2">
      <c r="A1016" s="88"/>
    </row>
    <row r="1017" spans="1:1" x14ac:dyDescent="0.2">
      <c r="A1017" s="88"/>
    </row>
    <row r="1018" spans="1:1" x14ac:dyDescent="0.2">
      <c r="A1018" s="88"/>
    </row>
    <row r="1019" spans="1:1" x14ac:dyDescent="0.2">
      <c r="A1019" s="88"/>
    </row>
    <row r="1020" spans="1:1" x14ac:dyDescent="0.2">
      <c r="A1020" s="88"/>
    </row>
    <row r="1021" spans="1:1" x14ac:dyDescent="0.2">
      <c r="A1021" s="88"/>
    </row>
    <row r="1022" spans="1:1" x14ac:dyDescent="0.2">
      <c r="A1022" s="88"/>
    </row>
    <row r="1023" spans="1:1" x14ac:dyDescent="0.2">
      <c r="A1023" s="88"/>
    </row>
    <row r="1024" spans="1:1" x14ac:dyDescent="0.2">
      <c r="A1024" s="88"/>
    </row>
    <row r="1025" spans="1:1" x14ac:dyDescent="0.2">
      <c r="A1025" s="88"/>
    </row>
    <row r="1026" spans="1:1" x14ac:dyDescent="0.2">
      <c r="A1026" s="88"/>
    </row>
    <row r="1027" spans="1:1" x14ac:dyDescent="0.2">
      <c r="A1027" s="88"/>
    </row>
    <row r="1028" spans="1:1" x14ac:dyDescent="0.2">
      <c r="A1028" s="88"/>
    </row>
    <row r="1029" spans="1:1" x14ac:dyDescent="0.2">
      <c r="A1029" s="88"/>
    </row>
    <row r="1030" spans="1:1" x14ac:dyDescent="0.2">
      <c r="A1030" s="88"/>
    </row>
    <row r="1031" spans="1:1" x14ac:dyDescent="0.2">
      <c r="A1031" s="88"/>
    </row>
    <row r="1032" spans="1:1" x14ac:dyDescent="0.2">
      <c r="A1032" s="88"/>
    </row>
    <row r="1033" spans="1:1" x14ac:dyDescent="0.2">
      <c r="A1033" s="88"/>
    </row>
    <row r="1034" spans="1:1" x14ac:dyDescent="0.2">
      <c r="A1034" s="88"/>
    </row>
    <row r="1035" spans="1:1" x14ac:dyDescent="0.2">
      <c r="A1035" s="88"/>
    </row>
    <row r="1036" spans="1:1" x14ac:dyDescent="0.2">
      <c r="A1036" s="88"/>
    </row>
    <row r="1037" spans="1:1" x14ac:dyDescent="0.2">
      <c r="A1037" s="88"/>
    </row>
    <row r="1038" spans="1:1" x14ac:dyDescent="0.2">
      <c r="A1038" s="88"/>
    </row>
    <row r="1039" spans="1:1" x14ac:dyDescent="0.2">
      <c r="A1039" s="88"/>
    </row>
    <row r="1040" spans="1:1" x14ac:dyDescent="0.2">
      <c r="A1040" s="88"/>
    </row>
    <row r="1041" spans="1:1" x14ac:dyDescent="0.2">
      <c r="A1041" s="88"/>
    </row>
    <row r="1042" spans="1:1" x14ac:dyDescent="0.2">
      <c r="A1042" s="88"/>
    </row>
    <row r="1043" spans="1:1" x14ac:dyDescent="0.2">
      <c r="A1043" s="88"/>
    </row>
    <row r="1044" spans="1:1" x14ac:dyDescent="0.2">
      <c r="A1044" s="88"/>
    </row>
    <row r="1045" spans="1:1" x14ac:dyDescent="0.2">
      <c r="A1045" s="88"/>
    </row>
    <row r="1046" spans="1:1" x14ac:dyDescent="0.2">
      <c r="A1046" s="88"/>
    </row>
    <row r="1047" spans="1:1" x14ac:dyDescent="0.2">
      <c r="A1047" s="88"/>
    </row>
    <row r="1048" spans="1:1" x14ac:dyDescent="0.2">
      <c r="A1048" s="88"/>
    </row>
    <row r="1049" spans="1:1" x14ac:dyDescent="0.2">
      <c r="A1049" s="88"/>
    </row>
    <row r="1050" spans="1:1" x14ac:dyDescent="0.2">
      <c r="A1050" s="88"/>
    </row>
    <row r="1051" spans="1:1" x14ac:dyDescent="0.2">
      <c r="A1051" s="88"/>
    </row>
    <row r="1052" spans="1:1" x14ac:dyDescent="0.2">
      <c r="A1052" s="88"/>
    </row>
    <row r="1053" spans="1:1" x14ac:dyDescent="0.2">
      <c r="A1053" s="88"/>
    </row>
    <row r="1054" spans="1:1" x14ac:dyDescent="0.2">
      <c r="A1054" s="88"/>
    </row>
    <row r="1055" spans="1:1" x14ac:dyDescent="0.2">
      <c r="A1055" s="88"/>
    </row>
    <row r="1056" spans="1:1" x14ac:dyDescent="0.2">
      <c r="A1056" s="88"/>
    </row>
    <row r="1057" spans="1:1" x14ac:dyDescent="0.2">
      <c r="A1057" s="88"/>
    </row>
    <row r="1058" spans="1:1" x14ac:dyDescent="0.2">
      <c r="A1058" s="88"/>
    </row>
    <row r="1059" spans="1:1" x14ac:dyDescent="0.2">
      <c r="A1059" s="88"/>
    </row>
    <row r="1060" spans="1:1" x14ac:dyDescent="0.2">
      <c r="A1060" s="88"/>
    </row>
    <row r="1061" spans="1:1" x14ac:dyDescent="0.2">
      <c r="A1061" s="88"/>
    </row>
    <row r="1062" spans="1:1" x14ac:dyDescent="0.2">
      <c r="A1062" s="88"/>
    </row>
    <row r="1063" spans="1:1" x14ac:dyDescent="0.2">
      <c r="A1063" s="88"/>
    </row>
    <row r="1064" spans="1:1" x14ac:dyDescent="0.2">
      <c r="A1064" s="88"/>
    </row>
    <row r="1065" spans="1:1" x14ac:dyDescent="0.2">
      <c r="A1065" s="88"/>
    </row>
    <row r="1066" spans="1:1" x14ac:dyDescent="0.2">
      <c r="A1066" s="88"/>
    </row>
    <row r="1067" spans="1:1" x14ac:dyDescent="0.2">
      <c r="A1067" s="88"/>
    </row>
    <row r="1068" spans="1:1" x14ac:dyDescent="0.2">
      <c r="A1068" s="88"/>
    </row>
    <row r="1069" spans="1:1" x14ac:dyDescent="0.2">
      <c r="A1069" s="88"/>
    </row>
    <row r="1070" spans="1:1" x14ac:dyDescent="0.2">
      <c r="A1070" s="88"/>
    </row>
    <row r="1071" spans="1:1" x14ac:dyDescent="0.2">
      <c r="A1071" s="88"/>
    </row>
    <row r="1072" spans="1:1" x14ac:dyDescent="0.2">
      <c r="A1072" s="88"/>
    </row>
    <row r="1073" spans="1:1" x14ac:dyDescent="0.2">
      <c r="A1073" s="88"/>
    </row>
    <row r="1074" spans="1:1" x14ac:dyDescent="0.2">
      <c r="A1074" s="88"/>
    </row>
    <row r="1075" spans="1:1" x14ac:dyDescent="0.2">
      <c r="A1075" s="88"/>
    </row>
    <row r="1076" spans="1:1" x14ac:dyDescent="0.2">
      <c r="A1076" s="88"/>
    </row>
    <row r="1077" spans="1:1" x14ac:dyDescent="0.2">
      <c r="A1077" s="88"/>
    </row>
    <row r="1078" spans="1:1" x14ac:dyDescent="0.2">
      <c r="A1078" s="88"/>
    </row>
    <row r="1079" spans="1:1" x14ac:dyDescent="0.2">
      <c r="A1079" s="88"/>
    </row>
    <row r="1080" spans="1:1" x14ac:dyDescent="0.2">
      <c r="A1080" s="88"/>
    </row>
    <row r="1081" spans="1:1" x14ac:dyDescent="0.2">
      <c r="A1081" s="88"/>
    </row>
    <row r="1082" spans="1:1" x14ac:dyDescent="0.2">
      <c r="A1082" s="88"/>
    </row>
    <row r="1083" spans="1:1" x14ac:dyDescent="0.2">
      <c r="A1083" s="88"/>
    </row>
    <row r="1084" spans="1:1" x14ac:dyDescent="0.2">
      <c r="A1084" s="88"/>
    </row>
    <row r="1085" spans="1:1" x14ac:dyDescent="0.2">
      <c r="A1085" s="88"/>
    </row>
    <row r="1086" spans="1:1" x14ac:dyDescent="0.2">
      <c r="A1086" s="88"/>
    </row>
    <row r="1087" spans="1:1" x14ac:dyDescent="0.2">
      <c r="A1087" s="88"/>
    </row>
    <row r="1088" spans="1:1" x14ac:dyDescent="0.2">
      <c r="A1088" s="88"/>
    </row>
    <row r="1089" spans="1:1" x14ac:dyDescent="0.2">
      <c r="A1089" s="88"/>
    </row>
    <row r="1090" spans="1:1" x14ac:dyDescent="0.2">
      <c r="A1090" s="88"/>
    </row>
    <row r="1091" spans="1:1" x14ac:dyDescent="0.2">
      <c r="A1091" s="88"/>
    </row>
    <row r="1092" spans="1:1" x14ac:dyDescent="0.2">
      <c r="A1092" s="88"/>
    </row>
    <row r="1093" spans="1:1" x14ac:dyDescent="0.2">
      <c r="A1093" s="88"/>
    </row>
    <row r="1094" spans="1:1" x14ac:dyDescent="0.2">
      <c r="A1094" s="88"/>
    </row>
    <row r="1095" spans="1:1" x14ac:dyDescent="0.2">
      <c r="A1095" s="88"/>
    </row>
    <row r="1096" spans="1:1" x14ac:dyDescent="0.2">
      <c r="A1096" s="88"/>
    </row>
    <row r="1097" spans="1:1" x14ac:dyDescent="0.2">
      <c r="A1097" s="88"/>
    </row>
    <row r="1098" spans="1:1" x14ac:dyDescent="0.2">
      <c r="A1098" s="88"/>
    </row>
    <row r="1099" spans="1:1" x14ac:dyDescent="0.2">
      <c r="A1099" s="88"/>
    </row>
    <row r="1100" spans="1:1" x14ac:dyDescent="0.2">
      <c r="A1100" s="88"/>
    </row>
    <row r="1101" spans="1:1" x14ac:dyDescent="0.2">
      <c r="A1101" s="88"/>
    </row>
    <row r="1102" spans="1:1" x14ac:dyDescent="0.2">
      <c r="A1102" s="88"/>
    </row>
    <row r="1103" spans="1:1" x14ac:dyDescent="0.2">
      <c r="A1103" s="88"/>
    </row>
    <row r="1104" spans="1:1" x14ac:dyDescent="0.2">
      <c r="A1104" s="88"/>
    </row>
    <row r="1105" spans="1:1" x14ac:dyDescent="0.2">
      <c r="A1105" s="88"/>
    </row>
    <row r="1106" spans="1:1" x14ac:dyDescent="0.2">
      <c r="A1106" s="88"/>
    </row>
    <row r="1107" spans="1:1" x14ac:dyDescent="0.2">
      <c r="A1107" s="88"/>
    </row>
    <row r="1108" spans="1:1" x14ac:dyDescent="0.2">
      <c r="A1108" s="88"/>
    </row>
    <row r="1109" spans="1:1" x14ac:dyDescent="0.2">
      <c r="A1109" s="88"/>
    </row>
    <row r="1110" spans="1:1" x14ac:dyDescent="0.2">
      <c r="A1110" s="88"/>
    </row>
    <row r="1111" spans="1:1" x14ac:dyDescent="0.2">
      <c r="A1111" s="88"/>
    </row>
    <row r="1112" spans="1:1" x14ac:dyDescent="0.2">
      <c r="A1112" s="88"/>
    </row>
    <row r="1113" spans="1:1" x14ac:dyDescent="0.2">
      <c r="A1113" s="88"/>
    </row>
    <row r="1114" spans="1:1" x14ac:dyDescent="0.2">
      <c r="A1114" s="88"/>
    </row>
    <row r="1115" spans="1:1" x14ac:dyDescent="0.2">
      <c r="A1115" s="88"/>
    </row>
    <row r="1116" spans="1:1" x14ac:dyDescent="0.2">
      <c r="A1116" s="88"/>
    </row>
    <row r="1117" spans="1:1" x14ac:dyDescent="0.2">
      <c r="A1117" s="88"/>
    </row>
    <row r="1118" spans="1:1" x14ac:dyDescent="0.2">
      <c r="A1118" s="88"/>
    </row>
    <row r="1119" spans="1:1" x14ac:dyDescent="0.2">
      <c r="A1119" s="88"/>
    </row>
    <row r="1120" spans="1:1" x14ac:dyDescent="0.2">
      <c r="A1120" s="88"/>
    </row>
    <row r="1121" spans="1:1" x14ac:dyDescent="0.2">
      <c r="A1121" s="88"/>
    </row>
    <row r="1122" spans="1:1" x14ac:dyDescent="0.2">
      <c r="A1122" s="88"/>
    </row>
    <row r="1123" spans="1:1" x14ac:dyDescent="0.2">
      <c r="A1123" s="88"/>
    </row>
    <row r="1124" spans="1:1" x14ac:dyDescent="0.2">
      <c r="A1124" s="88"/>
    </row>
    <row r="1125" spans="1:1" x14ac:dyDescent="0.2">
      <c r="A1125" s="88"/>
    </row>
    <row r="1126" spans="1:1" x14ac:dyDescent="0.2">
      <c r="A1126" s="88"/>
    </row>
    <row r="1127" spans="1:1" x14ac:dyDescent="0.2">
      <c r="A1127" s="88"/>
    </row>
    <row r="1128" spans="1:1" x14ac:dyDescent="0.2">
      <c r="A1128" s="88"/>
    </row>
    <row r="1129" spans="1:1" x14ac:dyDescent="0.2">
      <c r="A1129" s="88"/>
    </row>
    <row r="1130" spans="1:1" x14ac:dyDescent="0.2">
      <c r="A1130" s="88"/>
    </row>
    <row r="1131" spans="1:1" x14ac:dyDescent="0.2">
      <c r="A1131" s="88"/>
    </row>
    <row r="1132" spans="1:1" x14ac:dyDescent="0.2">
      <c r="A1132" s="88"/>
    </row>
    <row r="1133" spans="1:1" x14ac:dyDescent="0.2">
      <c r="A1133" s="88"/>
    </row>
    <row r="1134" spans="1:1" x14ac:dyDescent="0.2">
      <c r="A1134" s="88"/>
    </row>
    <row r="1135" spans="1:1" x14ac:dyDescent="0.2">
      <c r="A1135" s="88"/>
    </row>
    <row r="1136" spans="1:1" x14ac:dyDescent="0.2">
      <c r="A1136" s="88"/>
    </row>
    <row r="1137" spans="1:1" x14ac:dyDescent="0.2">
      <c r="A1137" s="88"/>
    </row>
    <row r="1138" spans="1:1" x14ac:dyDescent="0.2">
      <c r="A1138" s="88"/>
    </row>
    <row r="1139" spans="1:1" x14ac:dyDescent="0.2">
      <c r="A1139" s="88"/>
    </row>
    <row r="1140" spans="1:1" x14ac:dyDescent="0.2">
      <c r="A1140" s="88"/>
    </row>
    <row r="1141" spans="1:1" x14ac:dyDescent="0.2">
      <c r="A1141" s="88"/>
    </row>
    <row r="1142" spans="1:1" x14ac:dyDescent="0.2">
      <c r="A1142" s="88"/>
    </row>
    <row r="1143" spans="1:1" x14ac:dyDescent="0.2">
      <c r="A1143" s="88"/>
    </row>
    <row r="1144" spans="1:1" x14ac:dyDescent="0.2">
      <c r="A1144" s="88"/>
    </row>
    <row r="1145" spans="1:1" x14ac:dyDescent="0.2">
      <c r="A1145" s="88"/>
    </row>
    <row r="1146" spans="1:1" x14ac:dyDescent="0.2">
      <c r="A1146" s="88"/>
    </row>
    <row r="1147" spans="1:1" x14ac:dyDescent="0.2">
      <c r="A1147" s="88"/>
    </row>
    <row r="1148" spans="1:1" x14ac:dyDescent="0.2">
      <c r="A1148" s="88"/>
    </row>
    <row r="1149" spans="1:1" x14ac:dyDescent="0.2">
      <c r="A1149" s="88"/>
    </row>
    <row r="1150" spans="1:1" x14ac:dyDescent="0.2">
      <c r="A1150" s="88"/>
    </row>
    <row r="1151" spans="1:1" x14ac:dyDescent="0.2">
      <c r="A1151" s="88"/>
    </row>
    <row r="1152" spans="1:1" x14ac:dyDescent="0.2">
      <c r="A1152" s="88"/>
    </row>
    <row r="1153" spans="1:1" x14ac:dyDescent="0.2">
      <c r="A1153" s="88"/>
    </row>
    <row r="1154" spans="1:1" x14ac:dyDescent="0.2">
      <c r="A1154" s="88"/>
    </row>
    <row r="1155" spans="1:1" x14ac:dyDescent="0.2">
      <c r="A1155" s="88"/>
    </row>
    <row r="1156" spans="1:1" x14ac:dyDescent="0.2">
      <c r="A1156" s="88"/>
    </row>
    <row r="1157" spans="1:1" x14ac:dyDescent="0.2">
      <c r="A1157" s="88"/>
    </row>
    <row r="1158" spans="1:1" x14ac:dyDescent="0.2">
      <c r="A1158" s="88"/>
    </row>
    <row r="1159" spans="1:1" x14ac:dyDescent="0.2">
      <c r="A1159" s="88"/>
    </row>
    <row r="1160" spans="1:1" x14ac:dyDescent="0.2">
      <c r="A1160" s="88"/>
    </row>
    <row r="1161" spans="1:1" x14ac:dyDescent="0.2">
      <c r="A1161" s="88"/>
    </row>
    <row r="1162" spans="1:1" x14ac:dyDescent="0.2">
      <c r="A1162" s="88"/>
    </row>
    <row r="1163" spans="1:1" x14ac:dyDescent="0.2">
      <c r="A1163" s="88"/>
    </row>
    <row r="1164" spans="1:1" x14ac:dyDescent="0.2">
      <c r="A1164" s="88"/>
    </row>
    <row r="1165" spans="1:1" x14ac:dyDescent="0.2">
      <c r="A1165" s="88"/>
    </row>
    <row r="1166" spans="1:1" x14ac:dyDescent="0.2">
      <c r="A1166" s="88"/>
    </row>
    <row r="1167" spans="1:1" x14ac:dyDescent="0.2">
      <c r="A1167" s="88"/>
    </row>
    <row r="1168" spans="1:1" x14ac:dyDescent="0.2">
      <c r="A1168" s="88"/>
    </row>
    <row r="1169" spans="1:1" x14ac:dyDescent="0.2">
      <c r="A1169" s="88"/>
    </row>
    <row r="1170" spans="1:1" x14ac:dyDescent="0.2">
      <c r="A1170" s="88"/>
    </row>
    <row r="1171" spans="1:1" x14ac:dyDescent="0.2">
      <c r="A1171" s="88"/>
    </row>
    <row r="1172" spans="1:1" x14ac:dyDescent="0.2">
      <c r="A1172" s="88"/>
    </row>
    <row r="1173" spans="1:1" x14ac:dyDescent="0.2">
      <c r="A1173" s="88"/>
    </row>
    <row r="1174" spans="1:1" x14ac:dyDescent="0.2">
      <c r="A1174" s="88"/>
    </row>
    <row r="1175" spans="1:1" x14ac:dyDescent="0.2">
      <c r="A1175" s="88"/>
    </row>
    <row r="1176" spans="1:1" x14ac:dyDescent="0.2">
      <c r="A1176" s="88"/>
    </row>
    <row r="1177" spans="1:1" x14ac:dyDescent="0.2">
      <c r="A1177" s="88"/>
    </row>
    <row r="1178" spans="1:1" x14ac:dyDescent="0.2">
      <c r="A1178" s="88"/>
    </row>
    <row r="1179" spans="1:1" x14ac:dyDescent="0.2">
      <c r="A1179" s="88"/>
    </row>
    <row r="1180" spans="1:1" x14ac:dyDescent="0.2">
      <c r="A1180" s="88"/>
    </row>
    <row r="1181" spans="1:1" x14ac:dyDescent="0.2">
      <c r="A1181" s="88"/>
    </row>
    <row r="1182" spans="1:1" x14ac:dyDescent="0.2">
      <c r="A1182" s="88"/>
    </row>
    <row r="1183" spans="1:1" x14ac:dyDescent="0.2">
      <c r="A1183" s="88"/>
    </row>
    <row r="1184" spans="1:1" x14ac:dyDescent="0.2">
      <c r="A1184" s="88"/>
    </row>
    <row r="1185" spans="1:1" x14ac:dyDescent="0.2">
      <c r="A1185" s="88"/>
    </row>
    <row r="1186" spans="1:1" x14ac:dyDescent="0.2">
      <c r="A1186" s="88"/>
    </row>
    <row r="1187" spans="1:1" x14ac:dyDescent="0.2">
      <c r="A1187" s="88"/>
    </row>
    <row r="1188" spans="1:1" x14ac:dyDescent="0.2">
      <c r="A1188" s="88"/>
    </row>
    <row r="1189" spans="1:1" x14ac:dyDescent="0.2">
      <c r="A1189" s="88"/>
    </row>
    <row r="1190" spans="1:1" x14ac:dyDescent="0.2">
      <c r="A1190" s="88"/>
    </row>
    <row r="1191" spans="1:1" x14ac:dyDescent="0.2">
      <c r="A1191" s="88"/>
    </row>
    <row r="1192" spans="1:1" x14ac:dyDescent="0.2">
      <c r="A1192" s="88"/>
    </row>
    <row r="1193" spans="1:1" x14ac:dyDescent="0.2">
      <c r="A1193" s="88"/>
    </row>
    <row r="1194" spans="1:1" x14ac:dyDescent="0.2">
      <c r="A1194" s="88"/>
    </row>
    <row r="1195" spans="1:1" x14ac:dyDescent="0.2">
      <c r="A1195" s="88"/>
    </row>
    <row r="1196" spans="1:1" x14ac:dyDescent="0.2">
      <c r="A1196" s="88"/>
    </row>
    <row r="1197" spans="1:1" x14ac:dyDescent="0.2">
      <c r="A1197" s="88"/>
    </row>
    <row r="1198" spans="1:1" x14ac:dyDescent="0.2">
      <c r="A1198" s="88"/>
    </row>
    <row r="1199" spans="1:1" x14ac:dyDescent="0.2">
      <c r="A1199" s="88"/>
    </row>
    <row r="1200" spans="1:1" x14ac:dyDescent="0.2">
      <c r="A1200" s="88"/>
    </row>
    <row r="1201" spans="1:1" x14ac:dyDescent="0.2">
      <c r="A1201" s="88"/>
    </row>
    <row r="1202" spans="1:1" x14ac:dyDescent="0.2">
      <c r="A1202" s="88"/>
    </row>
    <row r="1203" spans="1:1" x14ac:dyDescent="0.2">
      <c r="A1203" s="88"/>
    </row>
    <row r="1204" spans="1:1" x14ac:dyDescent="0.2">
      <c r="A1204" s="88"/>
    </row>
    <row r="1205" spans="1:1" x14ac:dyDescent="0.2">
      <c r="A1205" s="88"/>
    </row>
    <row r="1206" spans="1:1" x14ac:dyDescent="0.2">
      <c r="A1206" s="88"/>
    </row>
    <row r="1207" spans="1:1" x14ac:dyDescent="0.2">
      <c r="A1207" s="88"/>
    </row>
    <row r="1208" spans="1:1" x14ac:dyDescent="0.2">
      <c r="A1208" s="88"/>
    </row>
    <row r="1209" spans="1:1" x14ac:dyDescent="0.2">
      <c r="A1209" s="88"/>
    </row>
    <row r="1210" spans="1:1" x14ac:dyDescent="0.2">
      <c r="A1210" s="88"/>
    </row>
    <row r="1211" spans="1:1" x14ac:dyDescent="0.2">
      <c r="A1211" s="88"/>
    </row>
    <row r="1212" spans="1:1" x14ac:dyDescent="0.2">
      <c r="A1212" s="88"/>
    </row>
    <row r="1213" spans="1:1" x14ac:dyDescent="0.2">
      <c r="A1213" s="88"/>
    </row>
    <row r="1214" spans="1:1" x14ac:dyDescent="0.2">
      <c r="A1214" s="88"/>
    </row>
    <row r="1215" spans="1:1" x14ac:dyDescent="0.2">
      <c r="A1215" s="88"/>
    </row>
    <row r="1216" spans="1:1" x14ac:dyDescent="0.2">
      <c r="A1216" s="88"/>
    </row>
    <row r="1217" spans="1:1" x14ac:dyDescent="0.2">
      <c r="A1217" s="88"/>
    </row>
    <row r="1218" spans="1:1" x14ac:dyDescent="0.2">
      <c r="A1218" s="88"/>
    </row>
    <row r="1219" spans="1:1" x14ac:dyDescent="0.2">
      <c r="A1219" s="88"/>
    </row>
    <row r="1220" spans="1:1" x14ac:dyDescent="0.2">
      <c r="A1220" s="88"/>
    </row>
    <row r="1221" spans="1:1" x14ac:dyDescent="0.2">
      <c r="A1221" s="88"/>
    </row>
    <row r="1222" spans="1:1" x14ac:dyDescent="0.2">
      <c r="A1222" s="88"/>
    </row>
    <row r="1223" spans="1:1" x14ac:dyDescent="0.2">
      <c r="A1223" s="88"/>
    </row>
    <row r="1224" spans="1:1" x14ac:dyDescent="0.2">
      <c r="A1224" s="88"/>
    </row>
    <row r="1225" spans="1:1" x14ac:dyDescent="0.2">
      <c r="A1225" s="88"/>
    </row>
    <row r="1226" spans="1:1" x14ac:dyDescent="0.2">
      <c r="A1226" s="88"/>
    </row>
    <row r="1227" spans="1:1" x14ac:dyDescent="0.2">
      <c r="A1227" s="88"/>
    </row>
    <row r="1228" spans="1:1" x14ac:dyDescent="0.2">
      <c r="A1228" s="88"/>
    </row>
    <row r="1229" spans="1:1" x14ac:dyDescent="0.2">
      <c r="A1229" s="88"/>
    </row>
    <row r="1230" spans="1:1" x14ac:dyDescent="0.2">
      <c r="A1230" s="88"/>
    </row>
    <row r="1231" spans="1:1" x14ac:dyDescent="0.2">
      <c r="A1231" s="88"/>
    </row>
    <row r="1232" spans="1:1" x14ac:dyDescent="0.2">
      <c r="A1232" s="88"/>
    </row>
    <row r="1233" spans="1:1" x14ac:dyDescent="0.2">
      <c r="A1233" s="88"/>
    </row>
    <row r="1234" spans="1:1" x14ac:dyDescent="0.2">
      <c r="A1234" s="88"/>
    </row>
    <row r="1235" spans="1:1" x14ac:dyDescent="0.2">
      <c r="A1235" s="88"/>
    </row>
    <row r="1236" spans="1:1" x14ac:dyDescent="0.2">
      <c r="A1236" s="88"/>
    </row>
    <row r="1237" spans="1:1" x14ac:dyDescent="0.2">
      <c r="A1237" s="88"/>
    </row>
    <row r="1238" spans="1:1" x14ac:dyDescent="0.2">
      <c r="A1238" s="88"/>
    </row>
    <row r="1239" spans="1:1" x14ac:dyDescent="0.2">
      <c r="A1239" s="88"/>
    </row>
    <row r="1240" spans="1:1" x14ac:dyDescent="0.2">
      <c r="A1240" s="88"/>
    </row>
    <row r="1241" spans="1:1" x14ac:dyDescent="0.2">
      <c r="A1241" s="88"/>
    </row>
    <row r="1242" spans="1:1" x14ac:dyDescent="0.2">
      <c r="A1242" s="88"/>
    </row>
    <row r="1243" spans="1:1" x14ac:dyDescent="0.2">
      <c r="A1243" s="88"/>
    </row>
    <row r="1244" spans="1:1" x14ac:dyDescent="0.2">
      <c r="A1244" s="88"/>
    </row>
    <row r="1245" spans="1:1" x14ac:dyDescent="0.2">
      <c r="A1245" s="88"/>
    </row>
    <row r="1246" spans="1:1" x14ac:dyDescent="0.2">
      <c r="A1246" s="88"/>
    </row>
    <row r="1247" spans="1:1" x14ac:dyDescent="0.2">
      <c r="A1247" s="88"/>
    </row>
    <row r="1248" spans="1:1" x14ac:dyDescent="0.2">
      <c r="A1248" s="88"/>
    </row>
    <row r="1249" spans="1:1" x14ac:dyDescent="0.2">
      <c r="A1249" s="88"/>
    </row>
    <row r="1250" spans="1:1" x14ac:dyDescent="0.2">
      <c r="A1250" s="88"/>
    </row>
    <row r="1251" spans="1:1" x14ac:dyDescent="0.2">
      <c r="A1251" s="88"/>
    </row>
    <row r="1252" spans="1:1" x14ac:dyDescent="0.2">
      <c r="A1252" s="88"/>
    </row>
    <row r="1253" spans="1:1" x14ac:dyDescent="0.2">
      <c r="A1253" s="88"/>
    </row>
    <row r="1254" spans="1:1" x14ac:dyDescent="0.2">
      <c r="A1254" s="88"/>
    </row>
    <row r="1255" spans="1:1" x14ac:dyDescent="0.2">
      <c r="A1255" s="88"/>
    </row>
    <row r="1256" spans="1:1" x14ac:dyDescent="0.2">
      <c r="A1256" s="88"/>
    </row>
    <row r="1257" spans="1:1" x14ac:dyDescent="0.2">
      <c r="A1257" s="88"/>
    </row>
    <row r="1258" spans="1:1" x14ac:dyDescent="0.2">
      <c r="A1258" s="88"/>
    </row>
    <row r="1259" spans="1:1" x14ac:dyDescent="0.2">
      <c r="A1259" s="88"/>
    </row>
    <row r="1260" spans="1:1" x14ac:dyDescent="0.2">
      <c r="A1260" s="88"/>
    </row>
    <row r="1261" spans="1:1" x14ac:dyDescent="0.2">
      <c r="A1261" s="88"/>
    </row>
    <row r="1262" spans="1:1" x14ac:dyDescent="0.2">
      <c r="A1262" s="88"/>
    </row>
    <row r="1263" spans="1:1" x14ac:dyDescent="0.2">
      <c r="A1263" s="88"/>
    </row>
    <row r="1264" spans="1:1" x14ac:dyDescent="0.2">
      <c r="A1264" s="88"/>
    </row>
    <row r="1265" spans="1:1" x14ac:dyDescent="0.2">
      <c r="A1265" s="88"/>
    </row>
    <row r="1266" spans="1:1" x14ac:dyDescent="0.2">
      <c r="A1266" s="88"/>
    </row>
    <row r="1267" spans="1:1" x14ac:dyDescent="0.2">
      <c r="A1267" s="88"/>
    </row>
    <row r="1268" spans="1:1" x14ac:dyDescent="0.2">
      <c r="A1268" s="88"/>
    </row>
    <row r="1269" spans="1:1" x14ac:dyDescent="0.2">
      <c r="A1269" s="88"/>
    </row>
    <row r="1270" spans="1:1" x14ac:dyDescent="0.2">
      <c r="A1270" s="88"/>
    </row>
    <row r="1271" spans="1:1" x14ac:dyDescent="0.2">
      <c r="A1271" s="88"/>
    </row>
    <row r="1272" spans="1:1" x14ac:dyDescent="0.2">
      <c r="A1272" s="88"/>
    </row>
    <row r="1273" spans="1:1" x14ac:dyDescent="0.2">
      <c r="A1273" s="88"/>
    </row>
    <row r="1274" spans="1:1" x14ac:dyDescent="0.2">
      <c r="A1274" s="88"/>
    </row>
    <row r="1275" spans="1:1" x14ac:dyDescent="0.2">
      <c r="A1275" s="88"/>
    </row>
    <row r="1276" spans="1:1" x14ac:dyDescent="0.2">
      <c r="A1276" s="88"/>
    </row>
    <row r="1277" spans="1:1" x14ac:dyDescent="0.2">
      <c r="A1277" s="88"/>
    </row>
    <row r="1278" spans="1:1" x14ac:dyDescent="0.2">
      <c r="A1278" s="88"/>
    </row>
    <row r="1279" spans="1:1" x14ac:dyDescent="0.2">
      <c r="A1279" s="88"/>
    </row>
    <row r="1280" spans="1:1" x14ac:dyDescent="0.2">
      <c r="A1280" s="88"/>
    </row>
    <row r="1281" spans="1:1" x14ac:dyDescent="0.2">
      <c r="A1281" s="88"/>
    </row>
    <row r="1282" spans="1:1" x14ac:dyDescent="0.2">
      <c r="A1282" s="88"/>
    </row>
    <row r="1283" spans="1:1" x14ac:dyDescent="0.2">
      <c r="A1283" s="88"/>
    </row>
    <row r="1284" spans="1:1" x14ac:dyDescent="0.2">
      <c r="A1284" s="88"/>
    </row>
    <row r="1285" spans="1:1" x14ac:dyDescent="0.2">
      <c r="A1285" s="88"/>
    </row>
    <row r="1286" spans="1:1" x14ac:dyDescent="0.2">
      <c r="A1286" s="88"/>
    </row>
    <row r="1287" spans="1:1" x14ac:dyDescent="0.2">
      <c r="A1287" s="88"/>
    </row>
    <row r="1288" spans="1:1" x14ac:dyDescent="0.2">
      <c r="A1288" s="88"/>
    </row>
    <row r="1289" spans="1:1" x14ac:dyDescent="0.2">
      <c r="A1289" s="88"/>
    </row>
    <row r="1290" spans="1:1" x14ac:dyDescent="0.2">
      <c r="A1290" s="88"/>
    </row>
    <row r="1291" spans="1:1" x14ac:dyDescent="0.2">
      <c r="A1291" s="88"/>
    </row>
    <row r="1292" spans="1:1" x14ac:dyDescent="0.2">
      <c r="A1292" s="88"/>
    </row>
    <row r="1293" spans="1:1" x14ac:dyDescent="0.2">
      <c r="A1293" s="88"/>
    </row>
    <row r="1294" spans="1:1" x14ac:dyDescent="0.2">
      <c r="A1294" s="88"/>
    </row>
    <row r="1295" spans="1:1" x14ac:dyDescent="0.2">
      <c r="A1295" s="88"/>
    </row>
    <row r="1296" spans="1:1" x14ac:dyDescent="0.2">
      <c r="A1296" s="88"/>
    </row>
    <row r="1297" spans="1:1" x14ac:dyDescent="0.2">
      <c r="A1297" s="88"/>
    </row>
    <row r="1298" spans="1:1" x14ac:dyDescent="0.2">
      <c r="A1298" s="88"/>
    </row>
    <row r="1299" spans="1:1" x14ac:dyDescent="0.2">
      <c r="A1299" s="88"/>
    </row>
    <row r="1300" spans="1:1" x14ac:dyDescent="0.2">
      <c r="A1300" s="88"/>
    </row>
    <row r="1301" spans="1:1" x14ac:dyDescent="0.2">
      <c r="A1301" s="88"/>
    </row>
    <row r="1302" spans="1:1" x14ac:dyDescent="0.2">
      <c r="A1302" s="88"/>
    </row>
    <row r="1303" spans="1:1" x14ac:dyDescent="0.2">
      <c r="A1303" s="88"/>
    </row>
    <row r="1304" spans="1:1" x14ac:dyDescent="0.2">
      <c r="A1304" s="88"/>
    </row>
    <row r="1305" spans="1:1" x14ac:dyDescent="0.2">
      <c r="A1305" s="88"/>
    </row>
    <row r="1306" spans="1:1" x14ac:dyDescent="0.2">
      <c r="A1306" s="88"/>
    </row>
    <row r="1307" spans="1:1" x14ac:dyDescent="0.2">
      <c r="A1307" s="88"/>
    </row>
    <row r="1308" spans="1:1" x14ac:dyDescent="0.2">
      <c r="A1308" s="88"/>
    </row>
    <row r="1309" spans="1:1" x14ac:dyDescent="0.2">
      <c r="A1309" s="88"/>
    </row>
    <row r="1310" spans="1:1" x14ac:dyDescent="0.2">
      <c r="A1310" s="88"/>
    </row>
    <row r="1311" spans="1:1" x14ac:dyDescent="0.2">
      <c r="A1311" s="88"/>
    </row>
    <row r="1312" spans="1:1" x14ac:dyDescent="0.2">
      <c r="A1312" s="88"/>
    </row>
    <row r="1313" spans="1:1" x14ac:dyDescent="0.2">
      <c r="A1313" s="88"/>
    </row>
    <row r="1314" spans="1:1" x14ac:dyDescent="0.2">
      <c r="A1314" s="88"/>
    </row>
    <row r="1315" spans="1:1" x14ac:dyDescent="0.2">
      <c r="A1315" s="88"/>
    </row>
    <row r="1316" spans="1:1" x14ac:dyDescent="0.2">
      <c r="A1316" s="88"/>
    </row>
    <row r="1317" spans="1:1" x14ac:dyDescent="0.2">
      <c r="A1317" s="88"/>
    </row>
    <row r="1318" spans="1:1" x14ac:dyDescent="0.2">
      <c r="A1318" s="88"/>
    </row>
    <row r="1319" spans="1:1" x14ac:dyDescent="0.2">
      <c r="A1319" s="88"/>
    </row>
    <row r="1320" spans="1:1" x14ac:dyDescent="0.2">
      <c r="A1320" s="88"/>
    </row>
    <row r="1321" spans="1:1" x14ac:dyDescent="0.2">
      <c r="A1321" s="88"/>
    </row>
    <row r="1322" spans="1:1" x14ac:dyDescent="0.2">
      <c r="A1322" s="88"/>
    </row>
    <row r="1323" spans="1:1" x14ac:dyDescent="0.2">
      <c r="A1323" s="88"/>
    </row>
    <row r="1324" spans="1:1" x14ac:dyDescent="0.2">
      <c r="A1324" s="88"/>
    </row>
    <row r="1325" spans="1:1" x14ac:dyDescent="0.2">
      <c r="A1325" s="88"/>
    </row>
    <row r="1326" spans="1:1" x14ac:dyDescent="0.2">
      <c r="A1326" s="88"/>
    </row>
    <row r="1327" spans="1:1" x14ac:dyDescent="0.2">
      <c r="A1327" s="88"/>
    </row>
    <row r="1328" spans="1:1" x14ac:dyDescent="0.2">
      <c r="A1328" s="88"/>
    </row>
    <row r="1329" spans="1:1" x14ac:dyDescent="0.2">
      <c r="A1329" s="88"/>
    </row>
    <row r="1330" spans="1:1" x14ac:dyDescent="0.2">
      <c r="A1330" s="88"/>
    </row>
    <row r="1331" spans="1:1" x14ac:dyDescent="0.2">
      <c r="A1331" s="88"/>
    </row>
    <row r="1332" spans="1:1" x14ac:dyDescent="0.2">
      <c r="A1332" s="88"/>
    </row>
    <row r="1333" spans="1:1" x14ac:dyDescent="0.2">
      <c r="A1333" s="88"/>
    </row>
    <row r="1334" spans="1:1" x14ac:dyDescent="0.2">
      <c r="A1334" s="88"/>
    </row>
    <row r="1335" spans="1:1" x14ac:dyDescent="0.2">
      <c r="A1335" s="88"/>
    </row>
    <row r="1336" spans="1:1" x14ac:dyDescent="0.2">
      <c r="A1336" s="88"/>
    </row>
    <row r="1337" spans="1:1" x14ac:dyDescent="0.2">
      <c r="A1337" s="88"/>
    </row>
    <row r="1338" spans="1:1" x14ac:dyDescent="0.2">
      <c r="A1338" s="88"/>
    </row>
    <row r="1339" spans="1:1" x14ac:dyDescent="0.2">
      <c r="A1339" s="88"/>
    </row>
    <row r="1340" spans="1:1" x14ac:dyDescent="0.2">
      <c r="A1340" s="88"/>
    </row>
    <row r="1341" spans="1:1" x14ac:dyDescent="0.2">
      <c r="A1341" s="88"/>
    </row>
    <row r="1342" spans="1:1" x14ac:dyDescent="0.2">
      <c r="A1342" s="88"/>
    </row>
    <row r="1343" spans="1:1" x14ac:dyDescent="0.2">
      <c r="A1343" s="88"/>
    </row>
    <row r="1344" spans="1:1" x14ac:dyDescent="0.2">
      <c r="A1344" s="88"/>
    </row>
    <row r="1345" spans="1:1" x14ac:dyDescent="0.2">
      <c r="A1345" s="88"/>
    </row>
    <row r="1346" spans="1:1" x14ac:dyDescent="0.2">
      <c r="A1346" s="88"/>
    </row>
    <row r="1347" spans="1:1" x14ac:dyDescent="0.2">
      <c r="A1347" s="88"/>
    </row>
    <row r="1348" spans="1:1" x14ac:dyDescent="0.2">
      <c r="A1348" s="88"/>
    </row>
    <row r="1349" spans="1:1" x14ac:dyDescent="0.2">
      <c r="A1349" s="88"/>
    </row>
    <row r="1350" spans="1:1" x14ac:dyDescent="0.2">
      <c r="A1350" s="88"/>
    </row>
    <row r="1351" spans="1:1" x14ac:dyDescent="0.2">
      <c r="A1351" s="88"/>
    </row>
    <row r="1352" spans="1:1" x14ac:dyDescent="0.2">
      <c r="A1352" s="88"/>
    </row>
    <row r="1353" spans="1:1" x14ac:dyDescent="0.2">
      <c r="A1353" s="88"/>
    </row>
    <row r="1354" spans="1:1" x14ac:dyDescent="0.2">
      <c r="A1354" s="88"/>
    </row>
    <row r="1355" spans="1:1" x14ac:dyDescent="0.2">
      <c r="A1355" s="88"/>
    </row>
    <row r="1356" spans="1:1" x14ac:dyDescent="0.2">
      <c r="A1356" s="88"/>
    </row>
    <row r="1357" spans="1:1" x14ac:dyDescent="0.2">
      <c r="A1357" s="88"/>
    </row>
    <row r="1358" spans="1:1" x14ac:dyDescent="0.2">
      <c r="A1358" s="88"/>
    </row>
    <row r="1359" spans="1:1" x14ac:dyDescent="0.2">
      <c r="A1359" s="88"/>
    </row>
    <row r="1360" spans="1:1" x14ac:dyDescent="0.2">
      <c r="A1360" s="88"/>
    </row>
    <row r="1361" spans="1:1" x14ac:dyDescent="0.2">
      <c r="A1361" s="88"/>
    </row>
    <row r="1362" spans="1:1" x14ac:dyDescent="0.2">
      <c r="A1362" s="88"/>
    </row>
    <row r="1363" spans="1:1" x14ac:dyDescent="0.2">
      <c r="A1363" s="88"/>
    </row>
    <row r="1364" spans="1:1" x14ac:dyDescent="0.2">
      <c r="A1364" s="88"/>
    </row>
    <row r="1365" spans="1:1" x14ac:dyDescent="0.2">
      <c r="A1365" s="88"/>
    </row>
    <row r="1366" spans="1:1" x14ac:dyDescent="0.2">
      <c r="A1366" s="88"/>
    </row>
    <row r="1367" spans="1:1" x14ac:dyDescent="0.2">
      <c r="A1367" s="88"/>
    </row>
    <row r="1368" spans="1:1" x14ac:dyDescent="0.2">
      <c r="A1368" s="88"/>
    </row>
    <row r="1369" spans="1:1" x14ac:dyDescent="0.2">
      <c r="A1369" s="88"/>
    </row>
    <row r="1370" spans="1:1" x14ac:dyDescent="0.2">
      <c r="A1370" s="88"/>
    </row>
    <row r="1371" spans="1:1" x14ac:dyDescent="0.2">
      <c r="A1371" s="88"/>
    </row>
    <row r="1372" spans="1:1" x14ac:dyDescent="0.2">
      <c r="A1372" s="88"/>
    </row>
    <row r="1373" spans="1:1" x14ac:dyDescent="0.2">
      <c r="A1373" s="88"/>
    </row>
    <row r="1374" spans="1:1" x14ac:dyDescent="0.2">
      <c r="A1374" s="88"/>
    </row>
    <row r="1375" spans="1:1" x14ac:dyDescent="0.2">
      <c r="A1375" s="88"/>
    </row>
    <row r="1376" spans="1:1" x14ac:dyDescent="0.2">
      <c r="A1376" s="88"/>
    </row>
    <row r="1377" spans="1:1" x14ac:dyDescent="0.2">
      <c r="A1377" s="88"/>
    </row>
    <row r="1378" spans="1:1" x14ac:dyDescent="0.2">
      <c r="A1378" s="88"/>
    </row>
    <row r="1379" spans="1:1" x14ac:dyDescent="0.2">
      <c r="A1379" s="88"/>
    </row>
    <row r="1380" spans="1:1" x14ac:dyDescent="0.2">
      <c r="A1380" s="88"/>
    </row>
    <row r="1381" spans="1:1" x14ac:dyDescent="0.2">
      <c r="A1381" s="88"/>
    </row>
    <row r="1382" spans="1:1" x14ac:dyDescent="0.2">
      <c r="A1382" s="88"/>
    </row>
    <row r="1383" spans="1:1" x14ac:dyDescent="0.2">
      <c r="A1383" s="88"/>
    </row>
    <row r="1384" spans="1:1" x14ac:dyDescent="0.2">
      <c r="A1384" s="88"/>
    </row>
    <row r="1385" spans="1:1" x14ac:dyDescent="0.2">
      <c r="A1385" s="88"/>
    </row>
    <row r="1386" spans="1:1" x14ac:dyDescent="0.2">
      <c r="A1386" s="88"/>
    </row>
    <row r="1387" spans="1:1" x14ac:dyDescent="0.2">
      <c r="A1387" s="88"/>
    </row>
    <row r="1388" spans="1:1" x14ac:dyDescent="0.2">
      <c r="A1388" s="88"/>
    </row>
    <row r="1389" spans="1:1" x14ac:dyDescent="0.2">
      <c r="A1389" s="88"/>
    </row>
    <row r="1390" spans="1:1" x14ac:dyDescent="0.2">
      <c r="A1390" s="88"/>
    </row>
    <row r="1391" spans="1:1" x14ac:dyDescent="0.2">
      <c r="A1391" s="88"/>
    </row>
    <row r="1392" spans="1:1" x14ac:dyDescent="0.2">
      <c r="A1392" s="88"/>
    </row>
    <row r="1393" spans="1:1" x14ac:dyDescent="0.2">
      <c r="A1393" s="88"/>
    </row>
    <row r="1394" spans="1:1" x14ac:dyDescent="0.2">
      <c r="A1394" s="88"/>
    </row>
    <row r="1395" spans="1:1" x14ac:dyDescent="0.2">
      <c r="A1395" s="88"/>
    </row>
    <row r="1396" spans="1:1" x14ac:dyDescent="0.2">
      <c r="A1396" s="88"/>
    </row>
    <row r="1397" spans="1:1" x14ac:dyDescent="0.2">
      <c r="A1397" s="88"/>
    </row>
    <row r="1398" spans="1:1" x14ac:dyDescent="0.2">
      <c r="A1398" s="88"/>
    </row>
    <row r="1399" spans="1:1" x14ac:dyDescent="0.2">
      <c r="A1399" s="88"/>
    </row>
    <row r="1400" spans="1:1" x14ac:dyDescent="0.2">
      <c r="A1400" s="88"/>
    </row>
    <row r="1401" spans="1:1" x14ac:dyDescent="0.2">
      <c r="A1401" s="88"/>
    </row>
    <row r="1402" spans="1:1" x14ac:dyDescent="0.2">
      <c r="A1402" s="88"/>
    </row>
    <row r="1403" spans="1:1" x14ac:dyDescent="0.2">
      <c r="A1403" s="88"/>
    </row>
    <row r="1404" spans="1:1" x14ac:dyDescent="0.2">
      <c r="A1404" s="88"/>
    </row>
    <row r="1405" spans="1:1" x14ac:dyDescent="0.2">
      <c r="A1405" s="88"/>
    </row>
    <row r="1406" spans="1:1" x14ac:dyDescent="0.2">
      <c r="A1406" s="88"/>
    </row>
    <row r="1407" spans="1:1" x14ac:dyDescent="0.2">
      <c r="A1407" s="88"/>
    </row>
    <row r="1408" spans="1:1" x14ac:dyDescent="0.2">
      <c r="A1408" s="88"/>
    </row>
    <row r="1409" spans="1:1" x14ac:dyDescent="0.2">
      <c r="A1409" s="88"/>
    </row>
    <row r="1410" spans="1:1" x14ac:dyDescent="0.2">
      <c r="A1410" s="88"/>
    </row>
    <row r="1411" spans="1:1" x14ac:dyDescent="0.2">
      <c r="A1411" s="88"/>
    </row>
    <row r="1412" spans="1:1" x14ac:dyDescent="0.2">
      <c r="A1412" s="88"/>
    </row>
    <row r="1413" spans="1:1" x14ac:dyDescent="0.2">
      <c r="A1413" s="88"/>
    </row>
    <row r="1414" spans="1:1" x14ac:dyDescent="0.2">
      <c r="A1414" s="88"/>
    </row>
    <row r="1415" spans="1:1" x14ac:dyDescent="0.2">
      <c r="A1415" s="88"/>
    </row>
    <row r="1416" spans="1:1" x14ac:dyDescent="0.2">
      <c r="A1416" s="88"/>
    </row>
    <row r="1417" spans="1:1" x14ac:dyDescent="0.2">
      <c r="A1417" s="88"/>
    </row>
    <row r="1418" spans="1:1" x14ac:dyDescent="0.2">
      <c r="A1418" s="88"/>
    </row>
    <row r="1419" spans="1:1" x14ac:dyDescent="0.2">
      <c r="A1419" s="88"/>
    </row>
    <row r="1420" spans="1:1" x14ac:dyDescent="0.2">
      <c r="A1420" s="88"/>
    </row>
    <row r="1421" spans="1:1" x14ac:dyDescent="0.2">
      <c r="A1421" s="88"/>
    </row>
    <row r="1422" spans="1:1" x14ac:dyDescent="0.2">
      <c r="A1422" s="88"/>
    </row>
    <row r="1423" spans="1:1" x14ac:dyDescent="0.2">
      <c r="A1423" s="88"/>
    </row>
    <row r="1424" spans="1:1" x14ac:dyDescent="0.2">
      <c r="A1424" s="88"/>
    </row>
    <row r="1425" spans="1:1" x14ac:dyDescent="0.2">
      <c r="A1425" s="88"/>
    </row>
    <row r="1426" spans="1:1" x14ac:dyDescent="0.2">
      <c r="A1426" s="88"/>
    </row>
    <row r="1427" spans="1:1" x14ac:dyDescent="0.2">
      <c r="A1427" s="88"/>
    </row>
    <row r="1428" spans="1:1" x14ac:dyDescent="0.2">
      <c r="A1428" s="88"/>
    </row>
    <row r="1429" spans="1:1" x14ac:dyDescent="0.2">
      <c r="A1429" s="88"/>
    </row>
    <row r="1430" spans="1:1" x14ac:dyDescent="0.2">
      <c r="A1430" s="88"/>
    </row>
    <row r="1431" spans="1:1" x14ac:dyDescent="0.2">
      <c r="A1431" s="88"/>
    </row>
    <row r="1432" spans="1:1" x14ac:dyDescent="0.2">
      <c r="A1432" s="88"/>
    </row>
    <row r="1433" spans="1:1" x14ac:dyDescent="0.2">
      <c r="A1433" s="88"/>
    </row>
    <row r="1434" spans="1:1" x14ac:dyDescent="0.2">
      <c r="A1434" s="88"/>
    </row>
    <row r="1435" spans="1:1" x14ac:dyDescent="0.2">
      <c r="A1435" s="88"/>
    </row>
    <row r="1436" spans="1:1" x14ac:dyDescent="0.2">
      <c r="A1436" s="88"/>
    </row>
    <row r="1437" spans="1:1" x14ac:dyDescent="0.2">
      <c r="A1437" s="88"/>
    </row>
    <row r="1438" spans="1:1" x14ac:dyDescent="0.2">
      <c r="A1438" s="88"/>
    </row>
    <row r="1439" spans="1:1" x14ac:dyDescent="0.2">
      <c r="A1439" s="88"/>
    </row>
    <row r="1440" spans="1:1" x14ac:dyDescent="0.2">
      <c r="A1440" s="88"/>
    </row>
    <row r="1441" spans="1:1" x14ac:dyDescent="0.2">
      <c r="A1441" s="88"/>
    </row>
    <row r="1442" spans="1:1" x14ac:dyDescent="0.2">
      <c r="A1442" s="88"/>
    </row>
    <row r="1443" spans="1:1" x14ac:dyDescent="0.2">
      <c r="A1443" s="88"/>
    </row>
    <row r="1444" spans="1:1" x14ac:dyDescent="0.2">
      <c r="A1444" s="88"/>
    </row>
    <row r="1445" spans="1:1" x14ac:dyDescent="0.2">
      <c r="A1445" s="88"/>
    </row>
    <row r="1446" spans="1:1" x14ac:dyDescent="0.2">
      <c r="A1446" s="88"/>
    </row>
    <row r="1447" spans="1:1" x14ac:dyDescent="0.2">
      <c r="A1447" s="88"/>
    </row>
    <row r="1448" spans="1:1" x14ac:dyDescent="0.2">
      <c r="A1448" s="88"/>
    </row>
    <row r="1449" spans="1:1" x14ac:dyDescent="0.2">
      <c r="A1449" s="88"/>
    </row>
    <row r="1450" spans="1:1" x14ac:dyDescent="0.2">
      <c r="A1450" s="88"/>
    </row>
    <row r="1451" spans="1:1" x14ac:dyDescent="0.2">
      <c r="A1451" s="88"/>
    </row>
    <row r="1452" spans="1:1" x14ac:dyDescent="0.2">
      <c r="A1452" s="88"/>
    </row>
    <row r="1453" spans="1:1" x14ac:dyDescent="0.2">
      <c r="A1453" s="88"/>
    </row>
    <row r="1454" spans="1:1" x14ac:dyDescent="0.2">
      <c r="A1454" s="88"/>
    </row>
    <row r="1455" spans="1:1" x14ac:dyDescent="0.2">
      <c r="A1455" s="88"/>
    </row>
    <row r="1456" spans="1:1" x14ac:dyDescent="0.2">
      <c r="A1456" s="88"/>
    </row>
    <row r="1457" spans="1:1" x14ac:dyDescent="0.2">
      <c r="A1457" s="88"/>
    </row>
    <row r="1458" spans="1:1" x14ac:dyDescent="0.2">
      <c r="A1458" s="88"/>
    </row>
    <row r="1459" spans="1:1" x14ac:dyDescent="0.2">
      <c r="A1459" s="88"/>
    </row>
    <row r="1460" spans="1:1" x14ac:dyDescent="0.2">
      <c r="A1460" s="88"/>
    </row>
    <row r="1461" spans="1:1" x14ac:dyDescent="0.2">
      <c r="A1461" s="88"/>
    </row>
    <row r="1462" spans="1:1" x14ac:dyDescent="0.2">
      <c r="A1462" s="88"/>
    </row>
    <row r="1463" spans="1:1" x14ac:dyDescent="0.2">
      <c r="A1463" s="88"/>
    </row>
    <row r="1464" spans="1:1" x14ac:dyDescent="0.2">
      <c r="A1464" s="88"/>
    </row>
    <row r="1465" spans="1:1" x14ac:dyDescent="0.2">
      <c r="A1465" s="88"/>
    </row>
    <row r="1466" spans="1:1" x14ac:dyDescent="0.2">
      <c r="A1466" s="88"/>
    </row>
    <row r="1467" spans="1:1" x14ac:dyDescent="0.2">
      <c r="A1467" s="88"/>
    </row>
    <row r="1468" spans="1:1" x14ac:dyDescent="0.2">
      <c r="A1468" s="88"/>
    </row>
    <row r="1469" spans="1:1" x14ac:dyDescent="0.2">
      <c r="A1469" s="88"/>
    </row>
    <row r="1470" spans="1:1" x14ac:dyDescent="0.2">
      <c r="A1470" s="88"/>
    </row>
    <row r="1471" spans="1:1" x14ac:dyDescent="0.2">
      <c r="A1471" s="88"/>
    </row>
    <row r="1472" spans="1:1" x14ac:dyDescent="0.2">
      <c r="A1472" s="88"/>
    </row>
    <row r="1473" spans="1:1" x14ac:dyDescent="0.2">
      <c r="A1473" s="88"/>
    </row>
    <row r="1474" spans="1:1" x14ac:dyDescent="0.2">
      <c r="A1474" s="88"/>
    </row>
    <row r="1475" spans="1:1" x14ac:dyDescent="0.2">
      <c r="A1475" s="88"/>
    </row>
    <row r="1476" spans="1:1" x14ac:dyDescent="0.2">
      <c r="A1476" s="88"/>
    </row>
    <row r="1477" spans="1:1" x14ac:dyDescent="0.2">
      <c r="A1477" s="88"/>
    </row>
    <row r="1478" spans="1:1" x14ac:dyDescent="0.2">
      <c r="A1478" s="88"/>
    </row>
    <row r="1479" spans="1:1" x14ac:dyDescent="0.2">
      <c r="A1479" s="88"/>
    </row>
    <row r="1480" spans="1:1" x14ac:dyDescent="0.2">
      <c r="A1480" s="88"/>
    </row>
    <row r="1481" spans="1:1" x14ac:dyDescent="0.2">
      <c r="A1481" s="88"/>
    </row>
    <row r="1482" spans="1:1" x14ac:dyDescent="0.2">
      <c r="A1482" s="88"/>
    </row>
    <row r="1483" spans="1:1" x14ac:dyDescent="0.2">
      <c r="A1483" s="88"/>
    </row>
    <row r="1484" spans="1:1" x14ac:dyDescent="0.2">
      <c r="A1484" s="88"/>
    </row>
    <row r="1485" spans="1:1" x14ac:dyDescent="0.2">
      <c r="A1485" s="88"/>
    </row>
    <row r="1486" spans="1:1" x14ac:dyDescent="0.2">
      <c r="A1486" s="88"/>
    </row>
    <row r="1487" spans="1:1" x14ac:dyDescent="0.2">
      <c r="A1487" s="88"/>
    </row>
    <row r="1488" spans="1:1" x14ac:dyDescent="0.2">
      <c r="A1488" s="88"/>
    </row>
    <row r="1489" spans="1:1" x14ac:dyDescent="0.2">
      <c r="A1489" s="88"/>
    </row>
    <row r="1490" spans="1:1" x14ac:dyDescent="0.2">
      <c r="A1490" s="88"/>
    </row>
    <row r="1491" spans="1:1" x14ac:dyDescent="0.2">
      <c r="A1491" s="88"/>
    </row>
    <row r="1492" spans="1:1" x14ac:dyDescent="0.2">
      <c r="A1492" s="88"/>
    </row>
    <row r="1493" spans="1:1" x14ac:dyDescent="0.2">
      <c r="A1493" s="88"/>
    </row>
    <row r="1494" spans="1:1" x14ac:dyDescent="0.2">
      <c r="A1494" s="88"/>
    </row>
    <row r="1495" spans="1:1" x14ac:dyDescent="0.2">
      <c r="A1495" s="88"/>
    </row>
    <row r="1496" spans="1:1" x14ac:dyDescent="0.2">
      <c r="A1496" s="88"/>
    </row>
    <row r="1497" spans="1:1" x14ac:dyDescent="0.2">
      <c r="A1497" s="88"/>
    </row>
    <row r="1498" spans="1:1" x14ac:dyDescent="0.2">
      <c r="A1498" s="88"/>
    </row>
    <row r="1499" spans="1:1" x14ac:dyDescent="0.2">
      <c r="A1499" s="88"/>
    </row>
    <row r="1500" spans="1:1" x14ac:dyDescent="0.2">
      <c r="A1500" s="88"/>
    </row>
    <row r="1501" spans="1:1" x14ac:dyDescent="0.2">
      <c r="A1501" s="88"/>
    </row>
    <row r="1502" spans="1:1" x14ac:dyDescent="0.2">
      <c r="A1502" s="88"/>
    </row>
    <row r="1503" spans="1:1" x14ac:dyDescent="0.2">
      <c r="A1503" s="88"/>
    </row>
    <row r="1504" spans="1:1" x14ac:dyDescent="0.2">
      <c r="A1504" s="88"/>
    </row>
    <row r="1505" spans="1:1" x14ac:dyDescent="0.2">
      <c r="A1505" s="88"/>
    </row>
    <row r="1506" spans="1:1" x14ac:dyDescent="0.2">
      <c r="A1506" s="88"/>
    </row>
    <row r="1507" spans="1:1" x14ac:dyDescent="0.2">
      <c r="A1507" s="88"/>
    </row>
    <row r="1508" spans="1:1" x14ac:dyDescent="0.2">
      <c r="A1508" s="88"/>
    </row>
    <row r="1509" spans="1:1" x14ac:dyDescent="0.2">
      <c r="A1509" s="88"/>
    </row>
    <row r="1510" spans="1:1" x14ac:dyDescent="0.2">
      <c r="A1510" s="88"/>
    </row>
    <row r="1511" spans="1:1" x14ac:dyDescent="0.2">
      <c r="A1511" s="88"/>
    </row>
    <row r="1512" spans="1:1" x14ac:dyDescent="0.2">
      <c r="A1512" s="88"/>
    </row>
    <row r="1513" spans="1:1" x14ac:dyDescent="0.2">
      <c r="A1513" s="88"/>
    </row>
    <row r="1514" spans="1:1" x14ac:dyDescent="0.2">
      <c r="A1514" s="88"/>
    </row>
    <row r="1515" spans="1:1" x14ac:dyDescent="0.2">
      <c r="A1515" s="88"/>
    </row>
    <row r="1516" spans="1:1" x14ac:dyDescent="0.2">
      <c r="A1516" s="88"/>
    </row>
    <row r="1517" spans="1:1" x14ac:dyDescent="0.2">
      <c r="A1517" s="88"/>
    </row>
    <row r="1518" spans="1:1" x14ac:dyDescent="0.2">
      <c r="A1518" s="88"/>
    </row>
    <row r="1519" spans="1:1" x14ac:dyDescent="0.2">
      <c r="A1519" s="88"/>
    </row>
    <row r="1520" spans="1:1" x14ac:dyDescent="0.2">
      <c r="A1520" s="88"/>
    </row>
    <row r="1521" spans="1:1" x14ac:dyDescent="0.2">
      <c r="A1521" s="88"/>
    </row>
    <row r="1522" spans="1:1" x14ac:dyDescent="0.2">
      <c r="A1522" s="88"/>
    </row>
    <row r="1523" spans="1:1" x14ac:dyDescent="0.2">
      <c r="A1523" s="88"/>
    </row>
    <row r="1524" spans="1:1" x14ac:dyDescent="0.2">
      <c r="A1524" s="88"/>
    </row>
    <row r="1525" spans="1:1" x14ac:dyDescent="0.2">
      <c r="A1525" s="88"/>
    </row>
    <row r="1526" spans="1:1" x14ac:dyDescent="0.2">
      <c r="A1526" s="88"/>
    </row>
    <row r="1527" spans="1:1" x14ac:dyDescent="0.2">
      <c r="A1527" s="88"/>
    </row>
    <row r="1528" spans="1:1" x14ac:dyDescent="0.2">
      <c r="A1528" s="88"/>
    </row>
    <row r="1529" spans="1:1" x14ac:dyDescent="0.2">
      <c r="A1529" s="88"/>
    </row>
    <row r="1530" spans="1:1" x14ac:dyDescent="0.2">
      <c r="A1530" s="88"/>
    </row>
    <row r="1531" spans="1:1" x14ac:dyDescent="0.2">
      <c r="A1531" s="88"/>
    </row>
    <row r="1532" spans="1:1" x14ac:dyDescent="0.2">
      <c r="A1532" s="88"/>
    </row>
    <row r="1533" spans="1:1" x14ac:dyDescent="0.2">
      <c r="A1533" s="88"/>
    </row>
    <row r="1534" spans="1:1" x14ac:dyDescent="0.2">
      <c r="A1534" s="88"/>
    </row>
    <row r="1535" spans="1:1" x14ac:dyDescent="0.2">
      <c r="A1535" s="88"/>
    </row>
    <row r="1536" spans="1:1" x14ac:dyDescent="0.2">
      <c r="A1536" s="88"/>
    </row>
    <row r="1537" spans="1:1" x14ac:dyDescent="0.2">
      <c r="A1537" s="88"/>
    </row>
    <row r="1538" spans="1:1" x14ac:dyDescent="0.2">
      <c r="A1538" s="88"/>
    </row>
    <row r="1539" spans="1:1" x14ac:dyDescent="0.2">
      <c r="A1539" s="88"/>
    </row>
    <row r="1540" spans="1:1" x14ac:dyDescent="0.2">
      <c r="A1540" s="88"/>
    </row>
    <row r="1541" spans="1:1" x14ac:dyDescent="0.2">
      <c r="A1541" s="88"/>
    </row>
    <row r="1542" spans="1:1" x14ac:dyDescent="0.2">
      <c r="A1542" s="88"/>
    </row>
    <row r="1543" spans="1:1" x14ac:dyDescent="0.2">
      <c r="A1543" s="88"/>
    </row>
    <row r="1544" spans="1:1" x14ac:dyDescent="0.2">
      <c r="A1544" s="88"/>
    </row>
    <row r="1545" spans="1:1" x14ac:dyDescent="0.2">
      <c r="A1545" s="88"/>
    </row>
    <row r="1546" spans="1:1" x14ac:dyDescent="0.2">
      <c r="A1546" s="88"/>
    </row>
    <row r="1547" spans="1:1" x14ac:dyDescent="0.2">
      <c r="A1547" s="88"/>
    </row>
    <row r="1548" spans="1:1" x14ac:dyDescent="0.2">
      <c r="A1548" s="88"/>
    </row>
    <row r="1549" spans="1:1" x14ac:dyDescent="0.2">
      <c r="A1549" s="88"/>
    </row>
    <row r="1550" spans="1:1" x14ac:dyDescent="0.2">
      <c r="A1550" s="88"/>
    </row>
    <row r="1551" spans="1:1" x14ac:dyDescent="0.2">
      <c r="A1551" s="88"/>
    </row>
    <row r="1552" spans="1:1" x14ac:dyDescent="0.2">
      <c r="A1552" s="88"/>
    </row>
    <row r="1553" spans="1:1" x14ac:dyDescent="0.2">
      <c r="A1553" s="88"/>
    </row>
    <row r="1554" spans="1:1" x14ac:dyDescent="0.2">
      <c r="A1554" s="88"/>
    </row>
    <row r="1555" spans="1:1" x14ac:dyDescent="0.2">
      <c r="A1555" s="88"/>
    </row>
    <row r="1556" spans="1:1" x14ac:dyDescent="0.2">
      <c r="A1556" s="88"/>
    </row>
    <row r="1557" spans="1:1" x14ac:dyDescent="0.2">
      <c r="A1557" s="88"/>
    </row>
    <row r="1558" spans="1:1" x14ac:dyDescent="0.2">
      <c r="A1558" s="88"/>
    </row>
    <row r="1559" spans="1:1" x14ac:dyDescent="0.2">
      <c r="A1559" s="88"/>
    </row>
    <row r="1560" spans="1:1" x14ac:dyDescent="0.2">
      <c r="A1560" s="88"/>
    </row>
    <row r="1561" spans="1:1" x14ac:dyDescent="0.2">
      <c r="A1561" s="88"/>
    </row>
    <row r="1562" spans="1:1" x14ac:dyDescent="0.2">
      <c r="A1562" s="88"/>
    </row>
    <row r="1563" spans="1:1" x14ac:dyDescent="0.2">
      <c r="A1563" s="88"/>
    </row>
    <row r="1564" spans="1:1" x14ac:dyDescent="0.2">
      <c r="A1564" s="88"/>
    </row>
    <row r="1565" spans="1:1" x14ac:dyDescent="0.2">
      <c r="A1565" s="88"/>
    </row>
    <row r="1566" spans="1:1" x14ac:dyDescent="0.2">
      <c r="A1566" s="88"/>
    </row>
    <row r="1567" spans="1:1" x14ac:dyDescent="0.2">
      <c r="A1567" s="88"/>
    </row>
    <row r="1568" spans="1:1" x14ac:dyDescent="0.2">
      <c r="A1568" s="88"/>
    </row>
    <row r="1569" spans="1:1" x14ac:dyDescent="0.2">
      <c r="A1569" s="88"/>
    </row>
    <row r="1570" spans="1:1" x14ac:dyDescent="0.2">
      <c r="A1570" s="88"/>
    </row>
    <row r="1571" spans="1:1" x14ac:dyDescent="0.2">
      <c r="A1571" s="88"/>
    </row>
    <row r="1572" spans="1:1" x14ac:dyDescent="0.2">
      <c r="A1572" s="88"/>
    </row>
    <row r="1573" spans="1:1" x14ac:dyDescent="0.2">
      <c r="A1573" s="88"/>
    </row>
    <row r="1574" spans="1:1" x14ac:dyDescent="0.2">
      <c r="A1574" s="88"/>
    </row>
    <row r="1575" spans="1:1" x14ac:dyDescent="0.2">
      <c r="A1575" s="88"/>
    </row>
    <row r="1576" spans="1:1" x14ac:dyDescent="0.2">
      <c r="A1576" s="88"/>
    </row>
    <row r="1577" spans="1:1" x14ac:dyDescent="0.2">
      <c r="A1577" s="88"/>
    </row>
    <row r="1578" spans="1:1" x14ac:dyDescent="0.2">
      <c r="A1578" s="88"/>
    </row>
    <row r="1579" spans="1:1" x14ac:dyDescent="0.2">
      <c r="A1579" s="88"/>
    </row>
    <row r="1580" spans="1:1" x14ac:dyDescent="0.2">
      <c r="A1580" s="88"/>
    </row>
    <row r="1581" spans="1:1" x14ac:dyDescent="0.2">
      <c r="A1581" s="88"/>
    </row>
    <row r="1582" spans="1:1" x14ac:dyDescent="0.2">
      <c r="A1582" s="88"/>
    </row>
    <row r="1583" spans="1:1" x14ac:dyDescent="0.2">
      <c r="A1583" s="88"/>
    </row>
    <row r="1584" spans="1:1" x14ac:dyDescent="0.2">
      <c r="A1584" s="88"/>
    </row>
    <row r="1585" spans="1:1" x14ac:dyDescent="0.2">
      <c r="A1585" s="88"/>
    </row>
    <row r="1586" spans="1:1" x14ac:dyDescent="0.2">
      <c r="A1586" s="88"/>
    </row>
    <row r="1587" spans="1:1" x14ac:dyDescent="0.2">
      <c r="A1587" s="88"/>
    </row>
    <row r="1588" spans="1:1" x14ac:dyDescent="0.2">
      <c r="A1588" s="88"/>
    </row>
    <row r="1589" spans="1:1" x14ac:dyDescent="0.2">
      <c r="A1589" s="88"/>
    </row>
    <row r="1590" spans="1:1" x14ac:dyDescent="0.2">
      <c r="A1590" s="88"/>
    </row>
    <row r="1591" spans="1:1" x14ac:dyDescent="0.2">
      <c r="A1591" s="88"/>
    </row>
    <row r="1592" spans="1:1" x14ac:dyDescent="0.2">
      <c r="A1592" s="88"/>
    </row>
    <row r="1593" spans="1:1" x14ac:dyDescent="0.2">
      <c r="A1593" s="88"/>
    </row>
    <row r="1594" spans="1:1" x14ac:dyDescent="0.2">
      <c r="A1594" s="88"/>
    </row>
    <row r="1595" spans="1:1" x14ac:dyDescent="0.2">
      <c r="A1595" s="88"/>
    </row>
    <row r="1596" spans="1:1" x14ac:dyDescent="0.2">
      <c r="A1596" s="88"/>
    </row>
    <row r="1597" spans="1:1" x14ac:dyDescent="0.2">
      <c r="A1597" s="88"/>
    </row>
    <row r="1598" spans="1:1" x14ac:dyDescent="0.2">
      <c r="A1598" s="88"/>
    </row>
    <row r="1599" spans="1:1" x14ac:dyDescent="0.2">
      <c r="A1599" s="88"/>
    </row>
    <row r="1600" spans="1:1" x14ac:dyDescent="0.2">
      <c r="A1600" s="88"/>
    </row>
    <row r="1601" spans="1:1" x14ac:dyDescent="0.2">
      <c r="A1601" s="88"/>
    </row>
    <row r="1602" spans="1:1" x14ac:dyDescent="0.2">
      <c r="A1602" s="88"/>
    </row>
    <row r="1603" spans="1:1" x14ac:dyDescent="0.2">
      <c r="A1603" s="88"/>
    </row>
    <row r="1604" spans="1:1" x14ac:dyDescent="0.2">
      <c r="A1604" s="88"/>
    </row>
    <row r="1605" spans="1:1" x14ac:dyDescent="0.2">
      <c r="A1605" s="88"/>
    </row>
    <row r="1606" spans="1:1" x14ac:dyDescent="0.2">
      <c r="A1606" s="88"/>
    </row>
    <row r="1607" spans="1:1" x14ac:dyDescent="0.2">
      <c r="A1607" s="88"/>
    </row>
    <row r="1608" spans="1:1" x14ac:dyDescent="0.2">
      <c r="A1608" s="88"/>
    </row>
    <row r="1609" spans="1:1" x14ac:dyDescent="0.2">
      <c r="A1609" s="88"/>
    </row>
    <row r="1610" spans="1:1" x14ac:dyDescent="0.2">
      <c r="A1610" s="88"/>
    </row>
    <row r="1611" spans="1:1" x14ac:dyDescent="0.2">
      <c r="A1611" s="88"/>
    </row>
    <row r="1612" spans="1:1" x14ac:dyDescent="0.2">
      <c r="A1612" s="88"/>
    </row>
    <row r="1613" spans="1:1" x14ac:dyDescent="0.2">
      <c r="A1613" s="88"/>
    </row>
    <row r="1614" spans="1:1" x14ac:dyDescent="0.2">
      <c r="A1614" s="88"/>
    </row>
    <row r="1615" spans="1:1" x14ac:dyDescent="0.2">
      <c r="A1615" s="88"/>
    </row>
    <row r="1616" spans="1:1" x14ac:dyDescent="0.2">
      <c r="A1616" s="88"/>
    </row>
    <row r="1617" spans="1:1" x14ac:dyDescent="0.2">
      <c r="A1617" s="88"/>
    </row>
    <row r="1618" spans="1:1" x14ac:dyDescent="0.2">
      <c r="A1618" s="88"/>
    </row>
    <row r="1619" spans="1:1" x14ac:dyDescent="0.2">
      <c r="A1619" s="88"/>
    </row>
    <row r="1620" spans="1:1" x14ac:dyDescent="0.2">
      <c r="A1620" s="88"/>
    </row>
    <row r="1621" spans="1:1" x14ac:dyDescent="0.2">
      <c r="A1621" s="88"/>
    </row>
    <row r="1622" spans="1:1" x14ac:dyDescent="0.2">
      <c r="A1622" s="88"/>
    </row>
    <row r="1623" spans="1:1" x14ac:dyDescent="0.2">
      <c r="A1623" s="88"/>
    </row>
    <row r="1624" spans="1:1" x14ac:dyDescent="0.2">
      <c r="A1624" s="88"/>
    </row>
    <row r="1625" spans="1:1" x14ac:dyDescent="0.2">
      <c r="A1625" s="88"/>
    </row>
    <row r="1626" spans="1:1" x14ac:dyDescent="0.2">
      <c r="A1626" s="88"/>
    </row>
    <row r="1627" spans="1:1" x14ac:dyDescent="0.2">
      <c r="A1627" s="88"/>
    </row>
    <row r="1628" spans="1:1" x14ac:dyDescent="0.2">
      <c r="A1628" s="88"/>
    </row>
    <row r="1629" spans="1:1" x14ac:dyDescent="0.2">
      <c r="A1629" s="88"/>
    </row>
    <row r="1630" spans="1:1" x14ac:dyDescent="0.2">
      <c r="A1630" s="88"/>
    </row>
    <row r="1631" spans="1:1" x14ac:dyDescent="0.2">
      <c r="A1631" s="88"/>
    </row>
    <row r="1632" spans="1:1" x14ac:dyDescent="0.2">
      <c r="A1632" s="88"/>
    </row>
    <row r="1633" spans="1:1" x14ac:dyDescent="0.2">
      <c r="A1633" s="88"/>
    </row>
    <row r="1634" spans="1:1" x14ac:dyDescent="0.2">
      <c r="A1634" s="88"/>
    </row>
    <row r="1635" spans="1:1" x14ac:dyDescent="0.2">
      <c r="A1635" s="88"/>
    </row>
    <row r="1636" spans="1:1" x14ac:dyDescent="0.2">
      <c r="A1636" s="88"/>
    </row>
    <row r="1637" spans="1:1" x14ac:dyDescent="0.2">
      <c r="A1637" s="88"/>
    </row>
    <row r="1638" spans="1:1" x14ac:dyDescent="0.2">
      <c r="A1638" s="88"/>
    </row>
    <row r="1639" spans="1:1" x14ac:dyDescent="0.2">
      <c r="A1639" s="88"/>
    </row>
    <row r="1640" spans="1:1" x14ac:dyDescent="0.2">
      <c r="A1640" s="88"/>
    </row>
    <row r="1641" spans="1:1" x14ac:dyDescent="0.2">
      <c r="A1641" s="88"/>
    </row>
    <row r="1642" spans="1:1" x14ac:dyDescent="0.2">
      <c r="A1642" s="88"/>
    </row>
    <row r="1643" spans="1:1" x14ac:dyDescent="0.2">
      <c r="A1643" s="88"/>
    </row>
    <row r="1644" spans="1:1" x14ac:dyDescent="0.2">
      <c r="A1644" s="88"/>
    </row>
    <row r="1645" spans="1:1" x14ac:dyDescent="0.2">
      <c r="A1645" s="88"/>
    </row>
    <row r="1646" spans="1:1" x14ac:dyDescent="0.2">
      <c r="A1646" s="88"/>
    </row>
    <row r="1647" spans="1:1" x14ac:dyDescent="0.2">
      <c r="A1647" s="88"/>
    </row>
    <row r="1648" spans="1:1" x14ac:dyDescent="0.2">
      <c r="A1648" s="88"/>
    </row>
    <row r="1649" spans="1:1" x14ac:dyDescent="0.2">
      <c r="A1649" s="88"/>
    </row>
    <row r="1650" spans="1:1" x14ac:dyDescent="0.2">
      <c r="A1650" s="88"/>
    </row>
    <row r="1651" spans="1:1" x14ac:dyDescent="0.2">
      <c r="A1651" s="88"/>
    </row>
    <row r="1652" spans="1:1" x14ac:dyDescent="0.2">
      <c r="A1652" s="88"/>
    </row>
    <row r="1653" spans="1:1" x14ac:dyDescent="0.2">
      <c r="A1653" s="88"/>
    </row>
    <row r="1654" spans="1:1" x14ac:dyDescent="0.2">
      <c r="A1654" s="88"/>
    </row>
    <row r="1655" spans="1:1" x14ac:dyDescent="0.2">
      <c r="A1655" s="88"/>
    </row>
    <row r="1656" spans="1:1" x14ac:dyDescent="0.2">
      <c r="A1656" s="88"/>
    </row>
    <row r="1657" spans="1:1" x14ac:dyDescent="0.2">
      <c r="A1657" s="88"/>
    </row>
    <row r="1658" spans="1:1" x14ac:dyDescent="0.2">
      <c r="A1658" s="88"/>
    </row>
    <row r="1659" spans="1:1" x14ac:dyDescent="0.2">
      <c r="A1659" s="88"/>
    </row>
    <row r="1660" spans="1:1" x14ac:dyDescent="0.2">
      <c r="A1660" s="88"/>
    </row>
    <row r="1661" spans="1:1" x14ac:dyDescent="0.2">
      <c r="A1661" s="88"/>
    </row>
    <row r="1662" spans="1:1" x14ac:dyDescent="0.2">
      <c r="A1662" s="88"/>
    </row>
    <row r="1663" spans="1:1" x14ac:dyDescent="0.2">
      <c r="A1663" s="88"/>
    </row>
    <row r="1664" spans="1:1" x14ac:dyDescent="0.2">
      <c r="A1664" s="88"/>
    </row>
    <row r="1665" spans="1:1" x14ac:dyDescent="0.2">
      <c r="A1665" s="88"/>
    </row>
    <row r="1666" spans="1:1" x14ac:dyDescent="0.2">
      <c r="A1666" s="88"/>
    </row>
    <row r="1667" spans="1:1" x14ac:dyDescent="0.2">
      <c r="A1667" s="88"/>
    </row>
    <row r="1668" spans="1:1" x14ac:dyDescent="0.2">
      <c r="A1668" s="88"/>
    </row>
    <row r="1669" spans="1:1" x14ac:dyDescent="0.2">
      <c r="A1669" s="88"/>
    </row>
    <row r="1670" spans="1:1" x14ac:dyDescent="0.2">
      <c r="A1670" s="88"/>
    </row>
    <row r="1671" spans="1:1" x14ac:dyDescent="0.2">
      <c r="A1671" s="88"/>
    </row>
    <row r="1672" spans="1:1" x14ac:dyDescent="0.2">
      <c r="A1672" s="88"/>
    </row>
    <row r="1673" spans="1:1" x14ac:dyDescent="0.2">
      <c r="A1673" s="88"/>
    </row>
    <row r="1674" spans="1:1" x14ac:dyDescent="0.2">
      <c r="A1674" s="88"/>
    </row>
    <row r="1675" spans="1:1" x14ac:dyDescent="0.2">
      <c r="A1675" s="88"/>
    </row>
    <row r="1676" spans="1:1" x14ac:dyDescent="0.2">
      <c r="A1676" s="88"/>
    </row>
    <row r="1677" spans="1:1" x14ac:dyDescent="0.2">
      <c r="A1677" s="88"/>
    </row>
    <row r="1678" spans="1:1" x14ac:dyDescent="0.2">
      <c r="A1678" s="88"/>
    </row>
    <row r="1679" spans="1:1" x14ac:dyDescent="0.2">
      <c r="A1679" s="88"/>
    </row>
    <row r="1680" spans="1:1" x14ac:dyDescent="0.2">
      <c r="A1680" s="88"/>
    </row>
    <row r="1681" spans="1:1" x14ac:dyDescent="0.2">
      <c r="A1681" s="88"/>
    </row>
    <row r="1682" spans="1:1" x14ac:dyDescent="0.2">
      <c r="A1682" s="88"/>
    </row>
    <row r="1683" spans="1:1" x14ac:dyDescent="0.2">
      <c r="A1683" s="88"/>
    </row>
    <row r="1684" spans="1:1" x14ac:dyDescent="0.2">
      <c r="A1684" s="88"/>
    </row>
    <row r="1685" spans="1:1" x14ac:dyDescent="0.2">
      <c r="A1685" s="88"/>
    </row>
    <row r="1686" spans="1:1" x14ac:dyDescent="0.2">
      <c r="A1686" s="88"/>
    </row>
    <row r="1687" spans="1:1" x14ac:dyDescent="0.2">
      <c r="A1687" s="88"/>
    </row>
    <row r="1688" spans="1:1" x14ac:dyDescent="0.2">
      <c r="A1688" s="88"/>
    </row>
    <row r="1689" spans="1:1" x14ac:dyDescent="0.2">
      <c r="A1689" s="88"/>
    </row>
    <row r="1690" spans="1:1" x14ac:dyDescent="0.2">
      <c r="A1690" s="88"/>
    </row>
    <row r="1691" spans="1:1" x14ac:dyDescent="0.2">
      <c r="A1691" s="88"/>
    </row>
    <row r="1692" spans="1:1" x14ac:dyDescent="0.2">
      <c r="A1692" s="88"/>
    </row>
    <row r="1693" spans="1:1" x14ac:dyDescent="0.2">
      <c r="A1693" s="88"/>
    </row>
    <row r="1694" spans="1:1" x14ac:dyDescent="0.2">
      <c r="A1694" s="88"/>
    </row>
    <row r="1695" spans="1:1" x14ac:dyDescent="0.2">
      <c r="A1695" s="88"/>
    </row>
    <row r="1696" spans="1:1" x14ac:dyDescent="0.2">
      <c r="A1696" s="88"/>
    </row>
    <row r="1697" spans="1:1" x14ac:dyDescent="0.2">
      <c r="A1697" s="88"/>
    </row>
    <row r="1698" spans="1:1" x14ac:dyDescent="0.2">
      <c r="A1698" s="88"/>
    </row>
    <row r="1699" spans="1:1" x14ac:dyDescent="0.2">
      <c r="A1699" s="88"/>
    </row>
    <row r="1700" spans="1:1" x14ac:dyDescent="0.2">
      <c r="A1700" s="88"/>
    </row>
    <row r="1701" spans="1:1" x14ac:dyDescent="0.2">
      <c r="A1701" s="88"/>
    </row>
    <row r="1702" spans="1:1" x14ac:dyDescent="0.2">
      <c r="A1702" s="88"/>
    </row>
    <row r="1703" spans="1:1" x14ac:dyDescent="0.2">
      <c r="A1703" s="88"/>
    </row>
    <row r="1704" spans="1:1" x14ac:dyDescent="0.2">
      <c r="A1704" s="88"/>
    </row>
    <row r="1705" spans="1:1" x14ac:dyDescent="0.2">
      <c r="A1705" s="88"/>
    </row>
    <row r="1706" spans="1:1" x14ac:dyDescent="0.2">
      <c r="A1706" s="88"/>
    </row>
    <row r="1707" spans="1:1" x14ac:dyDescent="0.2">
      <c r="A1707" s="88"/>
    </row>
    <row r="1708" spans="1:1" x14ac:dyDescent="0.2">
      <c r="A1708" s="88"/>
    </row>
    <row r="1709" spans="1:1" x14ac:dyDescent="0.2">
      <c r="A1709" s="88"/>
    </row>
    <row r="1710" spans="1:1" x14ac:dyDescent="0.2">
      <c r="A1710" s="88"/>
    </row>
    <row r="1711" spans="1:1" x14ac:dyDescent="0.2">
      <c r="A1711" s="88"/>
    </row>
    <row r="1712" spans="1:1" x14ac:dyDescent="0.2">
      <c r="A1712" s="88"/>
    </row>
    <row r="1713" spans="1:1" x14ac:dyDescent="0.2">
      <c r="A1713" s="88"/>
    </row>
    <row r="1714" spans="1:1" x14ac:dyDescent="0.2">
      <c r="A1714" s="88"/>
    </row>
    <row r="1715" spans="1:1" x14ac:dyDescent="0.2">
      <c r="A1715" s="88"/>
    </row>
    <row r="1716" spans="1:1" x14ac:dyDescent="0.2">
      <c r="A1716" s="88"/>
    </row>
    <row r="1717" spans="1:1" x14ac:dyDescent="0.2">
      <c r="A1717" s="88"/>
    </row>
    <row r="1718" spans="1:1" x14ac:dyDescent="0.2">
      <c r="A1718" s="88"/>
    </row>
    <row r="1719" spans="1:1" x14ac:dyDescent="0.2">
      <c r="A1719" s="88"/>
    </row>
    <row r="1720" spans="1:1" x14ac:dyDescent="0.2">
      <c r="A1720" s="88"/>
    </row>
    <row r="1721" spans="1:1" x14ac:dyDescent="0.2">
      <c r="A1721" s="88"/>
    </row>
    <row r="1722" spans="1:1" x14ac:dyDescent="0.2">
      <c r="A1722" s="88"/>
    </row>
    <row r="1723" spans="1:1" x14ac:dyDescent="0.2">
      <c r="A1723" s="88"/>
    </row>
    <row r="1724" spans="1:1" x14ac:dyDescent="0.2">
      <c r="A1724" s="88"/>
    </row>
    <row r="1725" spans="1:1" x14ac:dyDescent="0.2">
      <c r="A1725" s="88"/>
    </row>
    <row r="1726" spans="1:1" x14ac:dyDescent="0.2">
      <c r="A1726" s="88"/>
    </row>
    <row r="1727" spans="1:1" x14ac:dyDescent="0.2">
      <c r="A1727" s="88"/>
    </row>
    <row r="1728" spans="1:1" x14ac:dyDescent="0.2">
      <c r="A1728" s="88"/>
    </row>
    <row r="1729" spans="1:1" x14ac:dyDescent="0.2">
      <c r="A1729" s="88"/>
    </row>
    <row r="1730" spans="1:1" x14ac:dyDescent="0.2">
      <c r="A1730" s="88"/>
    </row>
    <row r="1731" spans="1:1" x14ac:dyDescent="0.2">
      <c r="A1731" s="88"/>
    </row>
    <row r="1732" spans="1:1" x14ac:dyDescent="0.2">
      <c r="A1732" s="88"/>
    </row>
    <row r="1733" spans="1:1" x14ac:dyDescent="0.2">
      <c r="A1733" s="88"/>
    </row>
    <row r="1734" spans="1:1" x14ac:dyDescent="0.2">
      <c r="A1734" s="88"/>
    </row>
    <row r="1735" spans="1:1" x14ac:dyDescent="0.2">
      <c r="A1735" s="88"/>
    </row>
    <row r="1736" spans="1:1" x14ac:dyDescent="0.2">
      <c r="A1736" s="88"/>
    </row>
    <row r="1737" spans="1:1" x14ac:dyDescent="0.2">
      <c r="A1737" s="88"/>
    </row>
    <row r="1738" spans="1:1" x14ac:dyDescent="0.2">
      <c r="A1738" s="88"/>
    </row>
    <row r="1739" spans="1:1" x14ac:dyDescent="0.2">
      <c r="A1739" s="88"/>
    </row>
    <row r="1740" spans="1:1" x14ac:dyDescent="0.2">
      <c r="A1740" s="88"/>
    </row>
    <row r="1741" spans="1:1" x14ac:dyDescent="0.2">
      <c r="A1741" s="88"/>
    </row>
    <row r="1742" spans="1:1" x14ac:dyDescent="0.2">
      <c r="A1742" s="88"/>
    </row>
    <row r="1743" spans="1:1" x14ac:dyDescent="0.2">
      <c r="A1743" s="88"/>
    </row>
    <row r="1744" spans="1:1" x14ac:dyDescent="0.2">
      <c r="A1744" s="88"/>
    </row>
    <row r="1745" spans="1:1" x14ac:dyDescent="0.2">
      <c r="A1745" s="88"/>
    </row>
    <row r="1746" spans="1:1" x14ac:dyDescent="0.2">
      <c r="A1746" s="88"/>
    </row>
    <row r="1747" spans="1:1" x14ac:dyDescent="0.2">
      <c r="A1747" s="88"/>
    </row>
    <row r="1748" spans="1:1" x14ac:dyDescent="0.2">
      <c r="A1748" s="88"/>
    </row>
    <row r="1749" spans="1:1" x14ac:dyDescent="0.2">
      <c r="A1749" s="88"/>
    </row>
    <row r="1750" spans="1:1" x14ac:dyDescent="0.2">
      <c r="A1750" s="88"/>
    </row>
    <row r="1751" spans="1:1" x14ac:dyDescent="0.2">
      <c r="A1751" s="88"/>
    </row>
    <row r="1752" spans="1:1" x14ac:dyDescent="0.2">
      <c r="A1752" s="88"/>
    </row>
    <row r="1753" spans="1:1" x14ac:dyDescent="0.2">
      <c r="A1753" s="88"/>
    </row>
    <row r="1754" spans="1:1" x14ac:dyDescent="0.2">
      <c r="A1754" s="88"/>
    </row>
    <row r="1755" spans="1:1" x14ac:dyDescent="0.2">
      <c r="A1755" s="88"/>
    </row>
    <row r="1756" spans="1:1" x14ac:dyDescent="0.2">
      <c r="A1756" s="88"/>
    </row>
    <row r="1757" spans="1:1" x14ac:dyDescent="0.2">
      <c r="A1757" s="88"/>
    </row>
    <row r="1758" spans="1:1" x14ac:dyDescent="0.2">
      <c r="A1758" s="88"/>
    </row>
    <row r="1759" spans="1:1" x14ac:dyDescent="0.2">
      <c r="A1759" s="88"/>
    </row>
    <row r="1760" spans="1:1" x14ac:dyDescent="0.2">
      <c r="A1760" s="88"/>
    </row>
    <row r="1761" spans="1:1" x14ac:dyDescent="0.2">
      <c r="A1761" s="88"/>
    </row>
    <row r="1762" spans="1:1" x14ac:dyDescent="0.2">
      <c r="A1762" s="88"/>
    </row>
    <row r="1763" spans="1:1" x14ac:dyDescent="0.2">
      <c r="A1763" s="88"/>
    </row>
    <row r="1764" spans="1:1" x14ac:dyDescent="0.2">
      <c r="A1764" s="88"/>
    </row>
    <row r="1765" spans="1:1" x14ac:dyDescent="0.2">
      <c r="A1765" s="88"/>
    </row>
    <row r="1766" spans="1:1" x14ac:dyDescent="0.2">
      <c r="A1766" s="88"/>
    </row>
    <row r="1767" spans="1:1" x14ac:dyDescent="0.2">
      <c r="A1767" s="88"/>
    </row>
    <row r="1768" spans="1:1" x14ac:dyDescent="0.2">
      <c r="A1768" s="88"/>
    </row>
    <row r="1769" spans="1:1" x14ac:dyDescent="0.2">
      <c r="A1769" s="88"/>
    </row>
    <row r="1770" spans="1:1" x14ac:dyDescent="0.2">
      <c r="A1770" s="88"/>
    </row>
    <row r="1771" spans="1:1" x14ac:dyDescent="0.2">
      <c r="A1771" s="88"/>
    </row>
    <row r="1772" spans="1:1" x14ac:dyDescent="0.2">
      <c r="A1772" s="88"/>
    </row>
    <row r="1773" spans="1:1" x14ac:dyDescent="0.2">
      <c r="A1773" s="88"/>
    </row>
    <row r="1774" spans="1:1" x14ac:dyDescent="0.2">
      <c r="A1774" s="88"/>
    </row>
    <row r="1775" spans="1:1" x14ac:dyDescent="0.2">
      <c r="A1775" s="88"/>
    </row>
    <row r="1776" spans="1:1" x14ac:dyDescent="0.2">
      <c r="A1776" s="88"/>
    </row>
    <row r="1777" spans="1:1" x14ac:dyDescent="0.2">
      <c r="A1777" s="88"/>
    </row>
    <row r="1778" spans="1:1" x14ac:dyDescent="0.2">
      <c r="A1778" s="88"/>
    </row>
    <row r="1779" spans="1:1" x14ac:dyDescent="0.2">
      <c r="A1779" s="88"/>
    </row>
    <row r="1780" spans="1:1" x14ac:dyDescent="0.2">
      <c r="A1780" s="88"/>
    </row>
    <row r="1781" spans="1:1" x14ac:dyDescent="0.2">
      <c r="A1781" s="88"/>
    </row>
    <row r="1782" spans="1:1" x14ac:dyDescent="0.2">
      <c r="A1782" s="88"/>
    </row>
    <row r="1783" spans="1:1" x14ac:dyDescent="0.2">
      <c r="A1783" s="88"/>
    </row>
    <row r="1784" spans="1:1" x14ac:dyDescent="0.2">
      <c r="A1784" s="88"/>
    </row>
    <row r="1785" spans="1:1" x14ac:dyDescent="0.2">
      <c r="A1785" s="88"/>
    </row>
    <row r="1786" spans="1:1" x14ac:dyDescent="0.2">
      <c r="A1786" s="88"/>
    </row>
    <row r="1787" spans="1:1" x14ac:dyDescent="0.2">
      <c r="A1787" s="88"/>
    </row>
    <row r="1788" spans="1:1" x14ac:dyDescent="0.2">
      <c r="A1788" s="88"/>
    </row>
    <row r="1789" spans="1:1" x14ac:dyDescent="0.2">
      <c r="A1789" s="88"/>
    </row>
    <row r="1790" spans="1:1" x14ac:dyDescent="0.2">
      <c r="A1790" s="88"/>
    </row>
    <row r="1791" spans="1:1" x14ac:dyDescent="0.2">
      <c r="A1791" s="88"/>
    </row>
    <row r="1792" spans="1:1" x14ac:dyDescent="0.2">
      <c r="A1792" s="88"/>
    </row>
    <row r="1793" spans="1:1" x14ac:dyDescent="0.2">
      <c r="A1793" s="88"/>
    </row>
    <row r="1794" spans="1:1" x14ac:dyDescent="0.2">
      <c r="A1794" s="88"/>
    </row>
    <row r="1795" spans="1:1" x14ac:dyDescent="0.2">
      <c r="A1795" s="88"/>
    </row>
    <row r="1796" spans="1:1" x14ac:dyDescent="0.2">
      <c r="A1796" s="88"/>
    </row>
    <row r="1797" spans="1:1" x14ac:dyDescent="0.2">
      <c r="A1797" s="88"/>
    </row>
    <row r="1798" spans="1:1" x14ac:dyDescent="0.2">
      <c r="A1798" s="88"/>
    </row>
    <row r="1799" spans="1:1" x14ac:dyDescent="0.2">
      <c r="A1799" s="88"/>
    </row>
    <row r="1800" spans="1:1" x14ac:dyDescent="0.2">
      <c r="A1800" s="88"/>
    </row>
    <row r="1801" spans="1:1" x14ac:dyDescent="0.2">
      <c r="A1801" s="88"/>
    </row>
    <row r="1802" spans="1:1" x14ac:dyDescent="0.2">
      <c r="A1802" s="88"/>
    </row>
    <row r="1803" spans="1:1" x14ac:dyDescent="0.2">
      <c r="A1803" s="88"/>
    </row>
    <row r="1804" spans="1:1" x14ac:dyDescent="0.2">
      <c r="A1804" s="88"/>
    </row>
    <row r="1805" spans="1:1" x14ac:dyDescent="0.2">
      <c r="A1805" s="88"/>
    </row>
    <row r="1806" spans="1:1" x14ac:dyDescent="0.2">
      <c r="A1806" s="88"/>
    </row>
    <row r="1807" spans="1:1" x14ac:dyDescent="0.2">
      <c r="A1807" s="88"/>
    </row>
    <row r="1808" spans="1:1" x14ac:dyDescent="0.2">
      <c r="A1808" s="88"/>
    </row>
    <row r="1809" spans="1:1" x14ac:dyDescent="0.2">
      <c r="A1809" s="88"/>
    </row>
    <row r="1810" spans="1:1" x14ac:dyDescent="0.2">
      <c r="A1810" s="88"/>
    </row>
    <row r="1811" spans="1:1" x14ac:dyDescent="0.2">
      <c r="A1811" s="88"/>
    </row>
    <row r="1812" spans="1:1" x14ac:dyDescent="0.2">
      <c r="A1812" s="88"/>
    </row>
    <row r="1813" spans="1:1" x14ac:dyDescent="0.2">
      <c r="A1813" s="88"/>
    </row>
    <row r="1814" spans="1:1" x14ac:dyDescent="0.2">
      <c r="A1814" s="88"/>
    </row>
    <row r="1815" spans="1:1" x14ac:dyDescent="0.2">
      <c r="A1815" s="88"/>
    </row>
    <row r="1816" spans="1:1" x14ac:dyDescent="0.2">
      <c r="A1816" s="88"/>
    </row>
    <row r="1817" spans="1:1" x14ac:dyDescent="0.2">
      <c r="A1817" s="88"/>
    </row>
    <row r="1818" spans="1:1" x14ac:dyDescent="0.2">
      <c r="A1818" s="88"/>
    </row>
    <row r="1819" spans="1:1" x14ac:dyDescent="0.2">
      <c r="A1819" s="88"/>
    </row>
    <row r="1820" spans="1:1" x14ac:dyDescent="0.2">
      <c r="A1820" s="88"/>
    </row>
    <row r="1821" spans="1:1" x14ac:dyDescent="0.2">
      <c r="A1821" s="88"/>
    </row>
    <row r="1822" spans="1:1" x14ac:dyDescent="0.2">
      <c r="A1822" s="88"/>
    </row>
    <row r="1823" spans="1:1" x14ac:dyDescent="0.2">
      <c r="A1823" s="88"/>
    </row>
    <row r="1824" spans="1:1" x14ac:dyDescent="0.2">
      <c r="A1824" s="88"/>
    </row>
    <row r="1825" spans="1:1" x14ac:dyDescent="0.2">
      <c r="A1825" s="88"/>
    </row>
    <row r="1826" spans="1:1" x14ac:dyDescent="0.2">
      <c r="A1826" s="88"/>
    </row>
    <row r="1827" spans="1:1" x14ac:dyDescent="0.2">
      <c r="A1827" s="88"/>
    </row>
    <row r="1828" spans="1:1" x14ac:dyDescent="0.2">
      <c r="A1828" s="88"/>
    </row>
    <row r="1829" spans="1:1" x14ac:dyDescent="0.2">
      <c r="A1829" s="88"/>
    </row>
    <row r="1830" spans="1:1" x14ac:dyDescent="0.2">
      <c r="A1830" s="88"/>
    </row>
    <row r="1831" spans="1:1" x14ac:dyDescent="0.2">
      <c r="A1831" s="88"/>
    </row>
    <row r="1832" spans="1:1" x14ac:dyDescent="0.2">
      <c r="A1832" s="88"/>
    </row>
    <row r="1833" spans="1:1" x14ac:dyDescent="0.2">
      <c r="A1833" s="88"/>
    </row>
    <row r="1834" spans="1:1" x14ac:dyDescent="0.2">
      <c r="A1834" s="88"/>
    </row>
    <row r="1835" spans="1:1" x14ac:dyDescent="0.2">
      <c r="A1835" s="88"/>
    </row>
    <row r="1836" spans="1:1" x14ac:dyDescent="0.2">
      <c r="A1836" s="88"/>
    </row>
    <row r="1837" spans="1:1" x14ac:dyDescent="0.2">
      <c r="A1837" s="88"/>
    </row>
    <row r="1838" spans="1:1" x14ac:dyDescent="0.2">
      <c r="A1838" s="88"/>
    </row>
    <row r="1839" spans="1:1" x14ac:dyDescent="0.2">
      <c r="A1839" s="88"/>
    </row>
    <row r="1840" spans="1:1" x14ac:dyDescent="0.2">
      <c r="A1840" s="88"/>
    </row>
    <row r="1841" spans="1:1" x14ac:dyDescent="0.2">
      <c r="A1841" s="88"/>
    </row>
    <row r="1842" spans="1:1" x14ac:dyDescent="0.2">
      <c r="A1842" s="88"/>
    </row>
    <row r="1843" spans="1:1" x14ac:dyDescent="0.2">
      <c r="A1843" s="88"/>
    </row>
    <row r="1844" spans="1:1" x14ac:dyDescent="0.2">
      <c r="A1844" s="88"/>
    </row>
    <row r="1845" spans="1:1" x14ac:dyDescent="0.2">
      <c r="A1845" s="88"/>
    </row>
    <row r="1846" spans="1:1" x14ac:dyDescent="0.2">
      <c r="A1846" s="88"/>
    </row>
    <row r="1847" spans="1:1" x14ac:dyDescent="0.2">
      <c r="A1847" s="88"/>
    </row>
    <row r="1848" spans="1:1" x14ac:dyDescent="0.2">
      <c r="A1848" s="88"/>
    </row>
    <row r="1849" spans="1:1" x14ac:dyDescent="0.2">
      <c r="A1849" s="88"/>
    </row>
    <row r="1850" spans="1:1" x14ac:dyDescent="0.2">
      <c r="A1850" s="88"/>
    </row>
    <row r="1851" spans="1:1" x14ac:dyDescent="0.2">
      <c r="A1851" s="88"/>
    </row>
    <row r="1852" spans="1:1" x14ac:dyDescent="0.2">
      <c r="A1852" s="88"/>
    </row>
    <row r="1853" spans="1:1" x14ac:dyDescent="0.2">
      <c r="A1853" s="88"/>
    </row>
    <row r="1854" spans="1:1" x14ac:dyDescent="0.2">
      <c r="A1854" s="88"/>
    </row>
    <row r="1855" spans="1:1" x14ac:dyDescent="0.2">
      <c r="A1855" s="88"/>
    </row>
    <row r="1856" spans="1:1" x14ac:dyDescent="0.2">
      <c r="A1856" s="88"/>
    </row>
    <row r="1857" spans="1:1" x14ac:dyDescent="0.2">
      <c r="A1857" s="88"/>
    </row>
    <row r="1858" spans="1:1" x14ac:dyDescent="0.2">
      <c r="A1858" s="88"/>
    </row>
    <row r="1859" spans="1:1" x14ac:dyDescent="0.2">
      <c r="A1859" s="88"/>
    </row>
    <row r="1860" spans="1:1" x14ac:dyDescent="0.2">
      <c r="A1860" s="88"/>
    </row>
    <row r="1861" spans="1:1" x14ac:dyDescent="0.2">
      <c r="A1861" s="88"/>
    </row>
    <row r="1862" spans="1:1" x14ac:dyDescent="0.2">
      <c r="A1862" s="88"/>
    </row>
    <row r="1863" spans="1:1" x14ac:dyDescent="0.2">
      <c r="A1863" s="88"/>
    </row>
    <row r="1864" spans="1:1" x14ac:dyDescent="0.2">
      <c r="A1864" s="88"/>
    </row>
    <row r="1865" spans="1:1" x14ac:dyDescent="0.2">
      <c r="A1865" s="88"/>
    </row>
    <row r="1866" spans="1:1" x14ac:dyDescent="0.2">
      <c r="A1866" s="88"/>
    </row>
    <row r="1867" spans="1:1" x14ac:dyDescent="0.2">
      <c r="A1867" s="88"/>
    </row>
    <row r="1868" spans="1:1" x14ac:dyDescent="0.2">
      <c r="A1868" s="88"/>
    </row>
    <row r="1869" spans="1:1" x14ac:dyDescent="0.2">
      <c r="A1869" s="88"/>
    </row>
    <row r="1870" spans="1:1" x14ac:dyDescent="0.2">
      <c r="A1870" s="88"/>
    </row>
    <row r="1871" spans="1:1" x14ac:dyDescent="0.2">
      <c r="A1871" s="88"/>
    </row>
    <row r="1872" spans="1:1" x14ac:dyDescent="0.2">
      <c r="A1872" s="88"/>
    </row>
    <row r="1873" spans="1:1" x14ac:dyDescent="0.2">
      <c r="A1873" s="88"/>
    </row>
    <row r="1874" spans="1:1" x14ac:dyDescent="0.2">
      <c r="A1874" s="88"/>
    </row>
    <row r="1875" spans="1:1" x14ac:dyDescent="0.2">
      <c r="A1875" s="88"/>
    </row>
    <row r="1876" spans="1:1" x14ac:dyDescent="0.2">
      <c r="A1876" s="88"/>
    </row>
    <row r="1877" spans="1:1" x14ac:dyDescent="0.2">
      <c r="A1877" s="88"/>
    </row>
    <row r="1878" spans="1:1" x14ac:dyDescent="0.2">
      <c r="A1878" s="88"/>
    </row>
    <row r="1879" spans="1:1" x14ac:dyDescent="0.2">
      <c r="A1879" s="88"/>
    </row>
    <row r="1880" spans="1:1" x14ac:dyDescent="0.2">
      <c r="A1880" s="88"/>
    </row>
    <row r="1881" spans="1:1" x14ac:dyDescent="0.2">
      <c r="A1881" s="88"/>
    </row>
    <row r="1882" spans="1:1" x14ac:dyDescent="0.2">
      <c r="A1882" s="88"/>
    </row>
    <row r="1883" spans="1:1" x14ac:dyDescent="0.2">
      <c r="A1883" s="88"/>
    </row>
    <row r="1884" spans="1:1" x14ac:dyDescent="0.2">
      <c r="A1884" s="88"/>
    </row>
    <row r="1885" spans="1:1" x14ac:dyDescent="0.2">
      <c r="A1885" s="88"/>
    </row>
    <row r="1886" spans="1:1" x14ac:dyDescent="0.2">
      <c r="A1886" s="88"/>
    </row>
    <row r="1887" spans="1:1" x14ac:dyDescent="0.2">
      <c r="A1887" s="88"/>
    </row>
    <row r="1888" spans="1:1" x14ac:dyDescent="0.2">
      <c r="A1888" s="88"/>
    </row>
    <row r="1889" spans="1:1" x14ac:dyDescent="0.2">
      <c r="A1889" s="88"/>
    </row>
    <row r="1890" spans="1:1" x14ac:dyDescent="0.2">
      <c r="A1890" s="88"/>
    </row>
    <row r="1891" spans="1:1" x14ac:dyDescent="0.2">
      <c r="A1891" s="88"/>
    </row>
    <row r="1892" spans="1:1" x14ac:dyDescent="0.2">
      <c r="A1892" s="88"/>
    </row>
    <row r="1893" spans="1:1" x14ac:dyDescent="0.2">
      <c r="A1893" s="88"/>
    </row>
    <row r="1894" spans="1:1" x14ac:dyDescent="0.2">
      <c r="A1894" s="88"/>
    </row>
    <row r="1895" spans="1:1" x14ac:dyDescent="0.2">
      <c r="A1895" s="88"/>
    </row>
    <row r="1896" spans="1:1" x14ac:dyDescent="0.2">
      <c r="A1896" s="88"/>
    </row>
    <row r="1897" spans="1:1" x14ac:dyDescent="0.2">
      <c r="A1897" s="88"/>
    </row>
    <row r="1898" spans="1:1" x14ac:dyDescent="0.2">
      <c r="A1898" s="88"/>
    </row>
    <row r="1899" spans="1:1" x14ac:dyDescent="0.2">
      <c r="A1899" s="88"/>
    </row>
    <row r="1900" spans="1:1" x14ac:dyDescent="0.2">
      <c r="A1900" s="88"/>
    </row>
    <row r="1901" spans="1:1" x14ac:dyDescent="0.2">
      <c r="A1901" s="88"/>
    </row>
    <row r="1902" spans="1:1" x14ac:dyDescent="0.2">
      <c r="A1902" s="88"/>
    </row>
    <row r="1903" spans="1:1" x14ac:dyDescent="0.2">
      <c r="A1903" s="88"/>
    </row>
    <row r="1904" spans="1:1" x14ac:dyDescent="0.2">
      <c r="A1904" s="88"/>
    </row>
    <row r="1905" spans="1:1" x14ac:dyDescent="0.2">
      <c r="A1905" s="88"/>
    </row>
    <row r="1906" spans="1:1" x14ac:dyDescent="0.2">
      <c r="A1906" s="88"/>
    </row>
    <row r="1907" spans="1:1" x14ac:dyDescent="0.2">
      <c r="A1907" s="88"/>
    </row>
    <row r="1908" spans="1:1" x14ac:dyDescent="0.2">
      <c r="A1908" s="88"/>
    </row>
    <row r="1909" spans="1:1" x14ac:dyDescent="0.2">
      <c r="A1909" s="88"/>
    </row>
    <row r="1910" spans="1:1" x14ac:dyDescent="0.2">
      <c r="A1910" s="88"/>
    </row>
    <row r="1911" spans="1:1" x14ac:dyDescent="0.2">
      <c r="A1911" s="88"/>
    </row>
    <row r="1912" spans="1:1" x14ac:dyDescent="0.2">
      <c r="A1912" s="88"/>
    </row>
    <row r="1913" spans="1:1" x14ac:dyDescent="0.2">
      <c r="A1913" s="88"/>
    </row>
    <row r="1914" spans="1:1" x14ac:dyDescent="0.2">
      <c r="A1914" s="88"/>
    </row>
    <row r="1915" spans="1:1" x14ac:dyDescent="0.2">
      <c r="A1915" s="88"/>
    </row>
    <row r="1916" spans="1:1" x14ac:dyDescent="0.2">
      <c r="A1916" s="88"/>
    </row>
    <row r="1917" spans="1:1" x14ac:dyDescent="0.2">
      <c r="A1917" s="88"/>
    </row>
    <row r="1918" spans="1:1" x14ac:dyDescent="0.2">
      <c r="A1918" s="88"/>
    </row>
    <row r="1919" spans="1:1" x14ac:dyDescent="0.2">
      <c r="A1919" s="88"/>
    </row>
    <row r="1920" spans="1:1" x14ac:dyDescent="0.2">
      <c r="A1920" s="88"/>
    </row>
    <row r="1921" spans="1:1" x14ac:dyDescent="0.2">
      <c r="A1921" s="88"/>
    </row>
    <row r="1922" spans="1:1" x14ac:dyDescent="0.2">
      <c r="A1922" s="88"/>
    </row>
    <row r="1923" spans="1:1" x14ac:dyDescent="0.2">
      <c r="A1923" s="88"/>
    </row>
    <row r="1924" spans="1:1" x14ac:dyDescent="0.2">
      <c r="A1924" s="88"/>
    </row>
    <row r="1925" spans="1:1" x14ac:dyDescent="0.2">
      <c r="A1925" s="88"/>
    </row>
    <row r="1926" spans="1:1" x14ac:dyDescent="0.2">
      <c r="A1926" s="88"/>
    </row>
    <row r="1927" spans="1:1" x14ac:dyDescent="0.2">
      <c r="A1927" s="88"/>
    </row>
    <row r="1928" spans="1:1" x14ac:dyDescent="0.2">
      <c r="A1928" s="88"/>
    </row>
    <row r="1929" spans="1:1" x14ac:dyDescent="0.2">
      <c r="A1929" s="88"/>
    </row>
    <row r="1930" spans="1:1" x14ac:dyDescent="0.2">
      <c r="A1930" s="88"/>
    </row>
    <row r="1931" spans="1:1" x14ac:dyDescent="0.2">
      <c r="A1931" s="88"/>
    </row>
    <row r="1932" spans="1:1" x14ac:dyDescent="0.2">
      <c r="A1932" s="88"/>
    </row>
    <row r="1933" spans="1:1" x14ac:dyDescent="0.2">
      <c r="A1933" s="88"/>
    </row>
    <row r="1934" spans="1:1" x14ac:dyDescent="0.2">
      <c r="A1934" s="88"/>
    </row>
    <row r="1935" spans="1:1" x14ac:dyDescent="0.2">
      <c r="A1935" s="88"/>
    </row>
    <row r="1936" spans="1:1" x14ac:dyDescent="0.2">
      <c r="A1936" s="88"/>
    </row>
    <row r="1937" spans="1:1" x14ac:dyDescent="0.2">
      <c r="A1937" s="88"/>
    </row>
    <row r="1938" spans="1:1" x14ac:dyDescent="0.2">
      <c r="A1938" s="88"/>
    </row>
    <row r="1939" spans="1:1" x14ac:dyDescent="0.2">
      <c r="A1939" s="88"/>
    </row>
    <row r="1940" spans="1:1" x14ac:dyDescent="0.2">
      <c r="A1940" s="88"/>
    </row>
    <row r="1941" spans="1:1" x14ac:dyDescent="0.2">
      <c r="A1941" s="88"/>
    </row>
    <row r="1942" spans="1:1" x14ac:dyDescent="0.2">
      <c r="A1942" s="88"/>
    </row>
    <row r="1943" spans="1:1" x14ac:dyDescent="0.2">
      <c r="A1943" s="88"/>
    </row>
    <row r="1944" spans="1:1" x14ac:dyDescent="0.2">
      <c r="A1944" s="88"/>
    </row>
    <row r="1945" spans="1:1" x14ac:dyDescent="0.2">
      <c r="A1945" s="88"/>
    </row>
    <row r="1946" spans="1:1" x14ac:dyDescent="0.2">
      <c r="A1946" s="88"/>
    </row>
    <row r="1947" spans="1:1" x14ac:dyDescent="0.2">
      <c r="A1947" s="88"/>
    </row>
    <row r="1948" spans="1:1" x14ac:dyDescent="0.2">
      <c r="A1948" s="88"/>
    </row>
    <row r="1949" spans="1:1" x14ac:dyDescent="0.2">
      <c r="A1949" s="88"/>
    </row>
    <row r="1950" spans="1:1" x14ac:dyDescent="0.2">
      <c r="A1950" s="88"/>
    </row>
    <row r="1951" spans="1:1" x14ac:dyDescent="0.2">
      <c r="A1951" s="88"/>
    </row>
    <row r="1952" spans="1:1" x14ac:dyDescent="0.2">
      <c r="A1952" s="88"/>
    </row>
    <row r="1953" spans="1:1" x14ac:dyDescent="0.2">
      <c r="A1953" s="88"/>
    </row>
    <row r="1954" spans="1:1" x14ac:dyDescent="0.2">
      <c r="A1954" s="88"/>
    </row>
    <row r="1955" spans="1:1" x14ac:dyDescent="0.2">
      <c r="A1955" s="88"/>
    </row>
    <row r="1956" spans="1:1" x14ac:dyDescent="0.2">
      <c r="A1956" s="88"/>
    </row>
    <row r="1957" spans="1:1" x14ac:dyDescent="0.2">
      <c r="A1957" s="88"/>
    </row>
    <row r="1958" spans="1:1" x14ac:dyDescent="0.2">
      <c r="A1958" s="88"/>
    </row>
    <row r="1959" spans="1:1" x14ac:dyDescent="0.2">
      <c r="A1959" s="88"/>
    </row>
    <row r="1960" spans="1:1" x14ac:dyDescent="0.2">
      <c r="A1960" s="88"/>
    </row>
    <row r="1961" spans="1:1" x14ac:dyDescent="0.2">
      <c r="A1961" s="88"/>
    </row>
    <row r="1962" spans="1:1" x14ac:dyDescent="0.2">
      <c r="A1962" s="88"/>
    </row>
    <row r="1963" spans="1:1" x14ac:dyDescent="0.2">
      <c r="A1963" s="88"/>
    </row>
    <row r="1964" spans="1:1" x14ac:dyDescent="0.2">
      <c r="A1964" s="88"/>
    </row>
    <row r="1965" spans="1:1" x14ac:dyDescent="0.2">
      <c r="A1965" s="88"/>
    </row>
    <row r="1966" spans="1:1" x14ac:dyDescent="0.2">
      <c r="A1966" s="88"/>
    </row>
    <row r="1967" spans="1:1" x14ac:dyDescent="0.2">
      <c r="A1967" s="88"/>
    </row>
    <row r="1968" spans="1:1" x14ac:dyDescent="0.2">
      <c r="A1968" s="88"/>
    </row>
    <row r="1969" spans="1:1" x14ac:dyDescent="0.2">
      <c r="A1969" s="88"/>
    </row>
    <row r="1970" spans="1:1" x14ac:dyDescent="0.2">
      <c r="A1970" s="88"/>
    </row>
    <row r="1971" spans="1:1" x14ac:dyDescent="0.2">
      <c r="A1971" s="88"/>
    </row>
    <row r="1972" spans="1:1" x14ac:dyDescent="0.2">
      <c r="A1972" s="88"/>
    </row>
    <row r="1973" spans="1:1" x14ac:dyDescent="0.2">
      <c r="A1973" s="88"/>
    </row>
    <row r="1974" spans="1:1" x14ac:dyDescent="0.2">
      <c r="A1974" s="88"/>
    </row>
    <row r="1975" spans="1:1" x14ac:dyDescent="0.2">
      <c r="A1975" s="88"/>
    </row>
    <row r="1976" spans="1:1" x14ac:dyDescent="0.2">
      <c r="A1976" s="88"/>
    </row>
    <row r="1977" spans="1:1" x14ac:dyDescent="0.2">
      <c r="A1977" s="88"/>
    </row>
    <row r="1978" spans="1:1" x14ac:dyDescent="0.2">
      <c r="A1978" s="88"/>
    </row>
    <row r="1979" spans="1:1" x14ac:dyDescent="0.2">
      <c r="A1979" s="88"/>
    </row>
    <row r="1980" spans="1:1" x14ac:dyDescent="0.2">
      <c r="A1980" s="88"/>
    </row>
    <row r="1981" spans="1:1" x14ac:dyDescent="0.2">
      <c r="A1981" s="88"/>
    </row>
    <row r="1982" spans="1:1" x14ac:dyDescent="0.2">
      <c r="A1982" s="88"/>
    </row>
    <row r="1983" spans="1:1" x14ac:dyDescent="0.2">
      <c r="A1983" s="88"/>
    </row>
    <row r="1984" spans="1:1" x14ac:dyDescent="0.2">
      <c r="A1984" s="88"/>
    </row>
    <row r="1985" spans="1:1" x14ac:dyDescent="0.2">
      <c r="A1985" s="88"/>
    </row>
    <row r="1986" spans="1:1" x14ac:dyDescent="0.2">
      <c r="A1986" s="88"/>
    </row>
    <row r="1987" spans="1:1" x14ac:dyDescent="0.2">
      <c r="A1987" s="88"/>
    </row>
    <row r="1988" spans="1:1" x14ac:dyDescent="0.2">
      <c r="A1988" s="88"/>
    </row>
    <row r="1989" spans="1:1" x14ac:dyDescent="0.2">
      <c r="A1989" s="88"/>
    </row>
    <row r="1990" spans="1:1" x14ac:dyDescent="0.2">
      <c r="A1990" s="88"/>
    </row>
    <row r="1991" spans="1:1" x14ac:dyDescent="0.2">
      <c r="A1991" s="88"/>
    </row>
    <row r="1992" spans="1:1" x14ac:dyDescent="0.2">
      <c r="A1992" s="88"/>
    </row>
    <row r="1993" spans="1:1" x14ac:dyDescent="0.2">
      <c r="A1993" s="88"/>
    </row>
    <row r="1994" spans="1:1" x14ac:dyDescent="0.2">
      <c r="A1994" s="88"/>
    </row>
    <row r="1995" spans="1:1" x14ac:dyDescent="0.2">
      <c r="A1995" s="88"/>
    </row>
    <row r="1996" spans="1:1" x14ac:dyDescent="0.2">
      <c r="A1996" s="88"/>
    </row>
    <row r="1997" spans="1:1" x14ac:dyDescent="0.2">
      <c r="A1997" s="88"/>
    </row>
    <row r="1998" spans="1:1" x14ac:dyDescent="0.2">
      <c r="A1998" s="88"/>
    </row>
    <row r="1999" spans="1:1" x14ac:dyDescent="0.2">
      <c r="A1999" s="88"/>
    </row>
    <row r="2000" spans="1:1" x14ac:dyDescent="0.2">
      <c r="A2000" s="88"/>
    </row>
    <row r="2001" spans="1:1" x14ac:dyDescent="0.2">
      <c r="A2001" s="88"/>
    </row>
    <row r="2002" spans="1:1" x14ac:dyDescent="0.2">
      <c r="A2002" s="88"/>
    </row>
    <row r="2003" spans="1:1" x14ac:dyDescent="0.2">
      <c r="A2003" s="88"/>
    </row>
    <row r="2004" spans="1:1" x14ac:dyDescent="0.2">
      <c r="A2004" s="88"/>
    </row>
    <row r="2005" spans="1:1" x14ac:dyDescent="0.2">
      <c r="A2005" s="88"/>
    </row>
    <row r="2006" spans="1:1" x14ac:dyDescent="0.2">
      <c r="A2006" s="88"/>
    </row>
    <row r="2007" spans="1:1" x14ac:dyDescent="0.2">
      <c r="A2007" s="88"/>
    </row>
    <row r="2008" spans="1:1" x14ac:dyDescent="0.2">
      <c r="A2008" s="88"/>
    </row>
    <row r="2009" spans="1:1" x14ac:dyDescent="0.2">
      <c r="A2009" s="88"/>
    </row>
    <row r="2010" spans="1:1" x14ac:dyDescent="0.2">
      <c r="A2010" s="88"/>
    </row>
    <row r="2011" spans="1:1" x14ac:dyDescent="0.2">
      <c r="A2011" s="88"/>
    </row>
    <row r="2012" spans="1:1" x14ac:dyDescent="0.2">
      <c r="A2012" s="88"/>
    </row>
    <row r="2013" spans="1:1" x14ac:dyDescent="0.2">
      <c r="A2013" s="88"/>
    </row>
    <row r="2014" spans="1:1" x14ac:dyDescent="0.2">
      <c r="A2014" s="88"/>
    </row>
    <row r="2015" spans="1:1" x14ac:dyDescent="0.2">
      <c r="A2015" s="88"/>
    </row>
    <row r="2016" spans="1:1" x14ac:dyDescent="0.2">
      <c r="A2016" s="88"/>
    </row>
    <row r="2017" spans="1:1" x14ac:dyDescent="0.2">
      <c r="A2017" s="88"/>
    </row>
    <row r="2018" spans="1:1" x14ac:dyDescent="0.2">
      <c r="A2018" s="88"/>
    </row>
    <row r="2019" spans="1:1" x14ac:dyDescent="0.2">
      <c r="A2019" s="88"/>
    </row>
    <row r="2020" spans="1:1" x14ac:dyDescent="0.2">
      <c r="A2020" s="88"/>
    </row>
    <row r="2021" spans="1:1" x14ac:dyDescent="0.2">
      <c r="A2021" s="88"/>
    </row>
    <row r="2022" spans="1:1" x14ac:dyDescent="0.2">
      <c r="A2022" s="88"/>
    </row>
    <row r="2023" spans="1:1" x14ac:dyDescent="0.2">
      <c r="A2023" s="88"/>
    </row>
    <row r="2024" spans="1:1" x14ac:dyDescent="0.2">
      <c r="A2024" s="88"/>
    </row>
    <row r="2025" spans="1:1" x14ac:dyDescent="0.2">
      <c r="A2025" s="88"/>
    </row>
    <row r="2026" spans="1:1" x14ac:dyDescent="0.2">
      <c r="A2026" s="88"/>
    </row>
    <row r="2027" spans="1:1" x14ac:dyDescent="0.2">
      <c r="A2027" s="88"/>
    </row>
    <row r="2028" spans="1:1" x14ac:dyDescent="0.2">
      <c r="A2028" s="88"/>
    </row>
    <row r="2029" spans="1:1" x14ac:dyDescent="0.2">
      <c r="A2029" s="88"/>
    </row>
    <row r="2030" spans="1:1" x14ac:dyDescent="0.2">
      <c r="A2030" s="88"/>
    </row>
    <row r="2031" spans="1:1" x14ac:dyDescent="0.2">
      <c r="A2031" s="88"/>
    </row>
    <row r="2032" spans="1:1" x14ac:dyDescent="0.2">
      <c r="A2032" s="88"/>
    </row>
    <row r="2033" spans="1:1" x14ac:dyDescent="0.2">
      <c r="A2033" s="88"/>
    </row>
    <row r="2034" spans="1:1" x14ac:dyDescent="0.2">
      <c r="A2034" s="88"/>
    </row>
    <row r="2035" spans="1:1" x14ac:dyDescent="0.2">
      <c r="A2035" s="88"/>
    </row>
    <row r="2036" spans="1:1" x14ac:dyDescent="0.2">
      <c r="A2036" s="88"/>
    </row>
    <row r="2037" spans="1:1" x14ac:dyDescent="0.2">
      <c r="A2037" s="88"/>
    </row>
    <row r="2038" spans="1:1" x14ac:dyDescent="0.2">
      <c r="A2038" s="88"/>
    </row>
    <row r="2039" spans="1:1" x14ac:dyDescent="0.2">
      <c r="A2039" s="88"/>
    </row>
    <row r="2040" spans="1:1" x14ac:dyDescent="0.2">
      <c r="A2040" s="88"/>
    </row>
    <row r="2041" spans="1:1" x14ac:dyDescent="0.2">
      <c r="A2041" s="88"/>
    </row>
    <row r="2042" spans="1:1" x14ac:dyDescent="0.2">
      <c r="A2042" s="88"/>
    </row>
    <row r="2043" spans="1:1" x14ac:dyDescent="0.2">
      <c r="A2043" s="88"/>
    </row>
  </sheetData>
  <mergeCells count="3">
    <mergeCell ref="A5:A6"/>
    <mergeCell ref="A3:L3"/>
    <mergeCell ref="B5:M5"/>
  </mergeCells>
  <pageMargins left="0.59055118110236227" right="0.59055118110236227" top="0.78740157480314965" bottom="0.78740157480314965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topLeftCell="A8" zoomScale="75" workbookViewId="0">
      <selection activeCell="I26" sqref="I26"/>
    </sheetView>
  </sheetViews>
  <sheetFormatPr defaultRowHeight="15.75" x14ac:dyDescent="0.25"/>
  <cols>
    <col min="1" max="1" width="15.796875" customWidth="1"/>
  </cols>
  <sheetData>
    <row r="1" spans="1:8" ht="16.5" thickBot="1" x14ac:dyDescent="0.3">
      <c r="A1" s="37"/>
      <c r="B1" s="38">
        <v>1994</v>
      </c>
      <c r="C1" s="39">
        <v>1995</v>
      </c>
      <c r="D1" s="40">
        <v>1996</v>
      </c>
      <c r="E1" s="40">
        <v>1997</v>
      </c>
      <c r="F1" s="40">
        <v>1998</v>
      </c>
      <c r="G1" s="41">
        <v>1999</v>
      </c>
      <c r="H1" s="42" t="s">
        <v>15</v>
      </c>
    </row>
    <row r="2" spans="1:8" x14ac:dyDescent="0.25">
      <c r="A2" s="43" t="s">
        <v>0</v>
      </c>
      <c r="B2" s="44">
        <f>12699981/1000</f>
        <v>12699.981</v>
      </c>
      <c r="C2" s="45">
        <f>12769688/1000</f>
        <v>12769.688</v>
      </c>
      <c r="D2" s="44">
        <f>12193744/1000</f>
        <v>12193.744000000001</v>
      </c>
      <c r="E2" s="46">
        <f>12495066/1000</f>
        <v>12495.066000000001</v>
      </c>
      <c r="F2" s="47">
        <v>11493</v>
      </c>
      <c r="G2" s="47">
        <v>12474</v>
      </c>
      <c r="H2" s="48">
        <v>12748</v>
      </c>
    </row>
    <row r="3" spans="1:8" x14ac:dyDescent="0.25">
      <c r="A3" s="43" t="s">
        <v>1</v>
      </c>
      <c r="B3" s="44">
        <f>5013690/1000</f>
        <v>5013.6899999999996</v>
      </c>
      <c r="C3" s="45">
        <f>6028842/1000</f>
        <v>6028.8419999999996</v>
      </c>
      <c r="D3" s="44">
        <f>6243502/1000</f>
        <v>6243.5020000000004</v>
      </c>
      <c r="E3" s="46">
        <f>6223799/1000</f>
        <v>6223.799</v>
      </c>
      <c r="F3" s="47">
        <v>6273</v>
      </c>
      <c r="G3" s="47">
        <v>6251</v>
      </c>
      <c r="H3" s="48">
        <v>6199</v>
      </c>
    </row>
    <row r="4" spans="1:8" x14ac:dyDescent="0.25">
      <c r="A4" s="43" t="s">
        <v>2</v>
      </c>
      <c r="B4" s="44"/>
      <c r="C4" s="45"/>
      <c r="D4" s="44">
        <f>677042/1000</f>
        <v>677.04200000000003</v>
      </c>
      <c r="E4" s="46">
        <f>812581/1000</f>
        <v>812.58100000000002</v>
      </c>
      <c r="F4" s="47">
        <v>1367</v>
      </c>
      <c r="G4" s="47">
        <v>2084</v>
      </c>
      <c r="H4" s="48">
        <v>2518</v>
      </c>
    </row>
    <row r="5" spans="1:8" x14ac:dyDescent="0.25">
      <c r="A5" s="43" t="s">
        <v>4</v>
      </c>
      <c r="B5" s="44"/>
      <c r="C5" s="45"/>
      <c r="D5" s="44">
        <f>838841/1000</f>
        <v>838.84100000000001</v>
      </c>
      <c r="E5" s="46">
        <f>937749/1000</f>
        <v>937.74900000000002</v>
      </c>
      <c r="F5" s="47">
        <v>947</v>
      </c>
      <c r="G5" s="47">
        <v>994</v>
      </c>
      <c r="H5" s="48">
        <v>1045</v>
      </c>
    </row>
    <row r="6" spans="1:8" x14ac:dyDescent="0.25">
      <c r="A6" s="43" t="s">
        <v>5</v>
      </c>
      <c r="B6" s="44">
        <f>5170973/1000</f>
        <v>5170.973</v>
      </c>
      <c r="C6" s="45">
        <f>5824108/1000</f>
        <v>5824.1080000000002</v>
      </c>
      <c r="D6" s="44">
        <f>7357250/1000</f>
        <v>7357.25</v>
      </c>
      <c r="E6" s="46">
        <f>7611817/1000</f>
        <v>7611.817</v>
      </c>
      <c r="F6" s="47">
        <v>7780</v>
      </c>
      <c r="G6" s="47">
        <v>7718</v>
      </c>
      <c r="H6" s="48">
        <v>7691</v>
      </c>
    </row>
    <row r="7" spans="1:8" x14ac:dyDescent="0.25">
      <c r="A7" s="2" t="s">
        <v>6</v>
      </c>
      <c r="B7" s="10">
        <f>48022/1000</f>
        <v>48.021999999999998</v>
      </c>
      <c r="C7" s="3">
        <f>39396/1000</f>
        <v>39.396000000000001</v>
      </c>
      <c r="D7" s="10">
        <f>33831/1000</f>
        <v>33.831000000000003</v>
      </c>
      <c r="E7" s="14">
        <f>25461/1000</f>
        <v>25.460999999999999</v>
      </c>
      <c r="F7" s="28">
        <v>23</v>
      </c>
      <c r="G7" s="28">
        <v>19</v>
      </c>
      <c r="H7" s="33">
        <v>15</v>
      </c>
    </row>
    <row r="8" spans="1:8" x14ac:dyDescent="0.25">
      <c r="A8" s="2" t="s">
        <v>7</v>
      </c>
      <c r="B8" s="10">
        <f>102951/1000</f>
        <v>102.95099999999999</v>
      </c>
      <c r="C8" s="3">
        <f>111086/1000</f>
        <v>111.086</v>
      </c>
      <c r="D8" s="10">
        <f>143514/1000</f>
        <v>143.51400000000001</v>
      </c>
      <c r="E8" s="22">
        <f>153592/1000</f>
        <v>153.59200000000001</v>
      </c>
      <c r="F8" s="28">
        <v>233</v>
      </c>
      <c r="G8" s="28">
        <v>315</v>
      </c>
      <c r="H8" s="33">
        <v>339</v>
      </c>
    </row>
    <row r="9" spans="1:8" x14ac:dyDescent="0.25">
      <c r="A9" s="2" t="s">
        <v>8</v>
      </c>
      <c r="B9" s="10">
        <f>433839/1000</f>
        <v>433.839</v>
      </c>
      <c r="C9" s="3">
        <f>428464/1000</f>
        <v>428.464</v>
      </c>
      <c r="D9" s="10">
        <f>483582/1000</f>
        <v>483.58199999999999</v>
      </c>
      <c r="E9" s="14">
        <f>524866/1000</f>
        <v>524.86599999999999</v>
      </c>
      <c r="F9" s="28">
        <v>563</v>
      </c>
      <c r="G9" s="28">
        <v>566</v>
      </c>
      <c r="H9" s="33">
        <v>581</v>
      </c>
    </row>
    <row r="10" spans="1:8" ht="16.5" thickBot="1" x14ac:dyDescent="0.3">
      <c r="A10" s="9" t="s">
        <v>9</v>
      </c>
      <c r="B10" s="11">
        <f>143629/1000</f>
        <v>143.62899999999999</v>
      </c>
      <c r="C10" s="8">
        <f>328961/1000</f>
        <v>328.96100000000001</v>
      </c>
      <c r="D10" s="11">
        <f>347564/1000</f>
        <v>347.56400000000002</v>
      </c>
      <c r="E10" s="15">
        <f>330730/1000</f>
        <v>330.73</v>
      </c>
      <c r="F10" s="29">
        <v>519</v>
      </c>
      <c r="G10" s="29">
        <v>543</v>
      </c>
      <c r="H10" s="36">
        <v>540</v>
      </c>
    </row>
    <row r="11" spans="1:8" ht="16.5" thickTop="1" x14ac:dyDescent="0.25">
      <c r="A11" s="21" t="s">
        <v>10</v>
      </c>
      <c r="B11" s="10" t="s">
        <v>3</v>
      </c>
      <c r="C11" s="10" t="s">
        <v>3</v>
      </c>
      <c r="D11" s="10" t="s">
        <v>3</v>
      </c>
      <c r="E11" s="16">
        <f>66743/1000</f>
        <v>66.742999999999995</v>
      </c>
      <c r="F11" s="28">
        <v>277</v>
      </c>
      <c r="G11" s="28">
        <v>236</v>
      </c>
      <c r="H11" s="33">
        <v>106</v>
      </c>
    </row>
    <row r="12" spans="1:8" x14ac:dyDescent="0.25">
      <c r="A12" s="21" t="s">
        <v>11</v>
      </c>
      <c r="B12" s="10" t="s">
        <v>3</v>
      </c>
      <c r="C12" s="10" t="s">
        <v>3</v>
      </c>
      <c r="D12" s="10" t="s">
        <v>3</v>
      </c>
      <c r="E12" s="14">
        <f>48931/1000</f>
        <v>48.930999999999997</v>
      </c>
      <c r="F12" s="28">
        <v>163</v>
      </c>
      <c r="G12" s="28">
        <v>127</v>
      </c>
      <c r="H12" s="33">
        <v>73</v>
      </c>
    </row>
    <row r="13" spans="1:8" x14ac:dyDescent="0.25">
      <c r="A13" s="25" t="s">
        <v>12</v>
      </c>
      <c r="B13" s="23" t="s">
        <v>3</v>
      </c>
      <c r="C13" s="24" t="s">
        <v>3</v>
      </c>
      <c r="D13" s="23" t="s">
        <v>3</v>
      </c>
      <c r="E13" s="14">
        <f>5493/1000</f>
        <v>5.4930000000000003</v>
      </c>
      <c r="F13" s="23" t="s">
        <v>3</v>
      </c>
      <c r="G13" s="23" t="s">
        <v>3</v>
      </c>
      <c r="H13" s="23" t="s">
        <v>3</v>
      </c>
    </row>
    <row r="14" spans="1:8" x14ac:dyDescent="0.25">
      <c r="A14" s="2" t="s">
        <v>13</v>
      </c>
      <c r="B14" s="10" t="s">
        <v>3</v>
      </c>
      <c r="C14" s="18">
        <f>55/1000</f>
        <v>5.5E-2</v>
      </c>
      <c r="D14" s="19">
        <f>-19/1000</f>
        <v>-1.9E-2</v>
      </c>
      <c r="E14" s="20">
        <f>-16/1000</f>
        <v>-1.6E-2</v>
      </c>
      <c r="F14" s="26" t="s">
        <v>3</v>
      </c>
      <c r="G14" s="26" t="s">
        <v>3</v>
      </c>
      <c r="H14" s="35" t="s">
        <v>3</v>
      </c>
    </row>
    <row r="15" spans="1:8" x14ac:dyDescent="0.25">
      <c r="A15" s="4"/>
      <c r="B15" s="12"/>
      <c r="C15" s="5"/>
      <c r="D15" s="12"/>
      <c r="E15" s="14"/>
      <c r="F15" s="30"/>
      <c r="G15" s="28"/>
      <c r="H15" s="33"/>
    </row>
    <row r="16" spans="1:8" x14ac:dyDescent="0.25">
      <c r="A16" s="2" t="s">
        <v>14</v>
      </c>
      <c r="B16" s="10">
        <f>SUM(B2:B15)</f>
        <v>23613.085000000003</v>
      </c>
      <c r="C16" s="3">
        <f>SUM(C2:C15)</f>
        <v>25530.6</v>
      </c>
      <c r="D16" s="10">
        <f>SUM(D2:D15)</f>
        <v>28318.850999999995</v>
      </c>
      <c r="E16" s="27">
        <f>SUM(E2:E15)</f>
        <v>29236.811999999994</v>
      </c>
      <c r="F16" s="14">
        <v>29637</v>
      </c>
      <c r="G16" s="28">
        <v>31328</v>
      </c>
      <c r="H16" s="33">
        <f>SUM(H2:H15)</f>
        <v>31855</v>
      </c>
    </row>
    <row r="17" spans="1:10" ht="16.5" thickBot="1" x14ac:dyDescent="0.3">
      <c r="A17" s="6"/>
      <c r="B17" s="13"/>
      <c r="C17" s="7"/>
      <c r="D17" s="13"/>
      <c r="E17" s="17"/>
      <c r="F17" s="31"/>
      <c r="G17" s="32"/>
      <c r="H17" s="34"/>
    </row>
    <row r="18" spans="1:10" ht="16.5" thickBot="1" x14ac:dyDescent="0.3"/>
    <row r="19" spans="1:10" ht="16.5" thickBot="1" x14ac:dyDescent="0.3">
      <c r="A19" s="37"/>
      <c r="B19" s="38">
        <v>1994</v>
      </c>
      <c r="C19" s="39">
        <v>1995</v>
      </c>
      <c r="D19" s="40">
        <v>1996</v>
      </c>
      <c r="E19" s="40">
        <v>1997</v>
      </c>
      <c r="F19" s="40">
        <v>1998</v>
      </c>
      <c r="G19" s="41">
        <v>1999</v>
      </c>
      <c r="H19" s="42" t="s">
        <v>15</v>
      </c>
      <c r="I19" s="42" t="s">
        <v>16</v>
      </c>
      <c r="J19" s="42" t="s">
        <v>17</v>
      </c>
    </row>
    <row r="20" spans="1:10" x14ac:dyDescent="0.25">
      <c r="A20" s="43" t="s">
        <v>0</v>
      </c>
      <c r="B20" s="44">
        <f>12699981/1000</f>
        <v>12699.981</v>
      </c>
      <c r="C20" s="45">
        <f>12769688/1000</f>
        <v>12769.688</v>
      </c>
      <c r="D20" s="44">
        <f>12193744/1000</f>
        <v>12193.744000000001</v>
      </c>
      <c r="E20" s="46">
        <f>12495066/1000</f>
        <v>12495.066000000001</v>
      </c>
      <c r="F20" s="47">
        <v>11493</v>
      </c>
      <c r="G20" s="47">
        <v>12474</v>
      </c>
      <c r="H20" s="48">
        <v>12748</v>
      </c>
      <c r="I20" s="51">
        <v>12799</v>
      </c>
      <c r="J20" s="55">
        <v>13353</v>
      </c>
    </row>
    <row r="21" spans="1:10" ht="16.5" thickBot="1" x14ac:dyDescent="0.3">
      <c r="A21" s="43" t="s">
        <v>5</v>
      </c>
      <c r="B21" s="44">
        <f>5170973/1000</f>
        <v>5170.973</v>
      </c>
      <c r="C21" s="45">
        <f>5824108/1000</f>
        <v>5824.1080000000002</v>
      </c>
      <c r="D21" s="44">
        <f>7357250/1000</f>
        <v>7357.25</v>
      </c>
      <c r="E21" s="46">
        <f>7611817/1000</f>
        <v>7611.817</v>
      </c>
      <c r="F21" s="47">
        <v>7780</v>
      </c>
      <c r="G21" s="47">
        <v>7718</v>
      </c>
      <c r="H21" s="48">
        <v>7691</v>
      </c>
      <c r="I21" s="52">
        <v>7701</v>
      </c>
      <c r="J21" s="54">
        <v>8022</v>
      </c>
    </row>
    <row r="22" spans="1:10" x14ac:dyDescent="0.25">
      <c r="A22" s="43" t="s">
        <v>1</v>
      </c>
      <c r="B22" s="44">
        <f>5013690/1000</f>
        <v>5013.6899999999996</v>
      </c>
      <c r="C22" s="45">
        <f>6028842/1000</f>
        <v>6028.8419999999996</v>
      </c>
      <c r="D22" s="44">
        <f>6243502/1000</f>
        <v>6243.5020000000004</v>
      </c>
      <c r="E22" s="46">
        <f>6223799/1000</f>
        <v>6223.799</v>
      </c>
      <c r="F22" s="47">
        <v>6273</v>
      </c>
      <c r="G22" s="47">
        <v>6251</v>
      </c>
      <c r="H22" s="48">
        <v>6199</v>
      </c>
      <c r="I22" s="53">
        <v>6041</v>
      </c>
      <c r="J22" s="54">
        <v>6271</v>
      </c>
    </row>
    <row r="23" spans="1:10" x14ac:dyDescent="0.25">
      <c r="A23" s="43" t="s">
        <v>2</v>
      </c>
      <c r="B23" s="44"/>
      <c r="C23" s="45"/>
      <c r="D23" s="44">
        <f>677042/1000</f>
        <v>677.04200000000003</v>
      </c>
      <c r="E23" s="46">
        <f>812581/1000</f>
        <v>812.58100000000002</v>
      </c>
      <c r="F23" s="47">
        <v>1367</v>
      </c>
      <c r="G23" s="47">
        <v>2084</v>
      </c>
      <c r="H23" s="48">
        <v>2518</v>
      </c>
      <c r="I23" s="53">
        <v>2699</v>
      </c>
      <c r="J23" s="54">
        <v>3028</v>
      </c>
    </row>
    <row r="24" spans="1:10" ht="16.5" thickBot="1" x14ac:dyDescent="0.3">
      <c r="A24" s="43" t="s">
        <v>4</v>
      </c>
      <c r="B24" s="44"/>
      <c r="C24" s="45"/>
      <c r="D24" s="44">
        <f>838841/1000</f>
        <v>838.84100000000001</v>
      </c>
      <c r="E24" s="46">
        <f>937749/1000</f>
        <v>937.74900000000002</v>
      </c>
      <c r="F24" s="47">
        <v>947</v>
      </c>
      <c r="G24" s="47">
        <v>994</v>
      </c>
      <c r="H24" s="48">
        <v>1045</v>
      </c>
      <c r="I24" s="52">
        <v>1173</v>
      </c>
      <c r="J24" s="52">
        <v>1298</v>
      </c>
    </row>
    <row r="25" spans="1:10" x14ac:dyDescent="0.25">
      <c r="A25" s="2" t="s">
        <v>8</v>
      </c>
      <c r="B25" s="10">
        <f>433839/1000</f>
        <v>433.839</v>
      </c>
      <c r="C25" s="3">
        <f>428464/1000</f>
        <v>428.464</v>
      </c>
      <c r="D25" s="10">
        <f>483582/1000</f>
        <v>483.58199999999999</v>
      </c>
      <c r="E25" s="14">
        <f>524866/1000</f>
        <v>524.86599999999999</v>
      </c>
      <c r="F25" s="28">
        <v>563</v>
      </c>
      <c r="G25" s="28">
        <v>566</v>
      </c>
      <c r="H25" s="33">
        <v>581</v>
      </c>
      <c r="J25" s="1"/>
    </row>
    <row r="26" spans="1:10" x14ac:dyDescent="0.25">
      <c r="A26" s="2" t="s">
        <v>9</v>
      </c>
      <c r="B26" s="10">
        <f>143629/1000</f>
        <v>143.62899999999999</v>
      </c>
      <c r="C26" s="3">
        <f>328961/1000</f>
        <v>328.96100000000001</v>
      </c>
      <c r="D26" s="10">
        <f>347564/1000</f>
        <v>347.56400000000002</v>
      </c>
      <c r="E26" s="14">
        <f>330730/1000</f>
        <v>330.73</v>
      </c>
      <c r="F26" s="28">
        <v>519</v>
      </c>
      <c r="G26" s="28">
        <v>543</v>
      </c>
      <c r="H26" s="33">
        <v>540</v>
      </c>
      <c r="J26" s="1"/>
    </row>
    <row r="27" spans="1:10" ht="16.5" thickBot="1" x14ac:dyDescent="0.3">
      <c r="A27" s="9" t="s">
        <v>7</v>
      </c>
      <c r="B27" s="11">
        <f>102951/1000</f>
        <v>102.95099999999999</v>
      </c>
      <c r="C27" s="8">
        <f>111086/1000</f>
        <v>111.086</v>
      </c>
      <c r="D27" s="11">
        <f>143514/1000</f>
        <v>143.51400000000001</v>
      </c>
      <c r="E27" s="50">
        <f>153592/1000</f>
        <v>153.59200000000001</v>
      </c>
      <c r="F27" s="29">
        <v>233</v>
      </c>
      <c r="G27" s="29">
        <v>315</v>
      </c>
      <c r="H27" s="36">
        <v>339</v>
      </c>
      <c r="J27" s="1"/>
    </row>
    <row r="28" spans="1:10" ht="16.5" thickTop="1" x14ac:dyDescent="0.25">
      <c r="A28" s="21" t="s">
        <v>10</v>
      </c>
      <c r="B28" s="10" t="s">
        <v>3</v>
      </c>
      <c r="C28" s="10" t="s">
        <v>3</v>
      </c>
      <c r="D28" s="10" t="s">
        <v>3</v>
      </c>
      <c r="E28" s="16">
        <f>66743/1000</f>
        <v>66.742999999999995</v>
      </c>
      <c r="F28" s="28">
        <v>277</v>
      </c>
      <c r="G28" s="28">
        <v>236</v>
      </c>
      <c r="H28" s="33">
        <v>106</v>
      </c>
    </row>
    <row r="29" spans="1:10" x14ac:dyDescent="0.25">
      <c r="A29" s="21" t="s">
        <v>11</v>
      </c>
      <c r="B29" s="10" t="s">
        <v>3</v>
      </c>
      <c r="C29" s="10" t="s">
        <v>3</v>
      </c>
      <c r="D29" s="10" t="s">
        <v>3</v>
      </c>
      <c r="E29" s="14">
        <f>48931/1000</f>
        <v>48.930999999999997</v>
      </c>
      <c r="F29" s="28">
        <v>163</v>
      </c>
      <c r="G29" s="28">
        <v>127</v>
      </c>
      <c r="H29" s="33">
        <v>73</v>
      </c>
    </row>
    <row r="30" spans="1:10" x14ac:dyDescent="0.25">
      <c r="A30" s="2" t="s">
        <v>6</v>
      </c>
      <c r="B30" s="10">
        <f>48022/1000</f>
        <v>48.021999999999998</v>
      </c>
      <c r="C30" s="49">
        <f>39396/1000</f>
        <v>39.396000000000001</v>
      </c>
      <c r="D30" s="10">
        <f>33831/1000</f>
        <v>33.831000000000003</v>
      </c>
      <c r="E30" s="14">
        <f>25461/1000</f>
        <v>25.460999999999999</v>
      </c>
      <c r="F30" s="28">
        <v>23</v>
      </c>
      <c r="G30" s="28">
        <v>19</v>
      </c>
      <c r="H30" s="33">
        <v>15</v>
      </c>
    </row>
    <row r="31" spans="1:10" x14ac:dyDescent="0.25">
      <c r="A31" s="2" t="s">
        <v>13</v>
      </c>
      <c r="B31" s="10" t="s">
        <v>3</v>
      </c>
      <c r="C31" s="18">
        <f>55/1000</f>
        <v>5.5E-2</v>
      </c>
      <c r="D31" s="19">
        <f>-19/1000</f>
        <v>-1.9E-2</v>
      </c>
      <c r="E31" s="20">
        <f>-16/1000</f>
        <v>-1.6E-2</v>
      </c>
      <c r="F31" s="26" t="s">
        <v>3</v>
      </c>
      <c r="G31" s="26" t="s">
        <v>3</v>
      </c>
      <c r="H31" s="35" t="s">
        <v>3</v>
      </c>
    </row>
    <row r="32" spans="1:10" x14ac:dyDescent="0.25">
      <c r="A32" s="4"/>
      <c r="B32" s="12"/>
      <c r="C32" s="5"/>
      <c r="D32" s="12"/>
      <c r="E32" s="14"/>
      <c r="F32" s="30"/>
      <c r="G32" s="28"/>
      <c r="H32" s="33"/>
    </row>
    <row r="33" spans="1:8" x14ac:dyDescent="0.25">
      <c r="A33" s="2" t="s">
        <v>14</v>
      </c>
      <c r="B33" s="10">
        <f>SUM(B20:B32)</f>
        <v>23613.084999999999</v>
      </c>
      <c r="C33" s="3">
        <f>SUM(C20:C32)</f>
        <v>25530.600000000002</v>
      </c>
      <c r="D33" s="10">
        <f>SUM(D20:D32)</f>
        <v>28318.850999999995</v>
      </c>
      <c r="E33" s="27">
        <f>SUM(E20:E32)</f>
        <v>29231.318999999996</v>
      </c>
      <c r="F33" s="14">
        <v>29637</v>
      </c>
      <c r="G33" s="28">
        <v>31328</v>
      </c>
      <c r="H33" s="33">
        <f>SUM(H20:H32)</f>
        <v>31855</v>
      </c>
    </row>
    <row r="34" spans="1:8" ht="16.5" thickBot="1" x14ac:dyDescent="0.3">
      <c r="A34" s="6"/>
      <c r="B34" s="13"/>
      <c r="C34" s="7"/>
      <c r="D34" s="13"/>
      <c r="E34" s="17"/>
      <c r="F34" s="31"/>
      <c r="G34" s="32"/>
      <c r="H34" s="34"/>
    </row>
  </sheetData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landscape" horizontalDpi="0" verticalDpi="300" r:id="rId1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Grafy</vt:lpstr>
      </vt:variant>
      <vt:variant>
        <vt:i4>1</vt:i4>
      </vt:variant>
    </vt:vector>
  </HeadingPairs>
  <TitlesOfParts>
    <vt:vector size="5" baseType="lpstr">
      <vt:lpstr>15.1</vt:lpstr>
      <vt:lpstr>G_15_1_1</vt:lpstr>
      <vt:lpstr>15_2</vt:lpstr>
      <vt:lpstr>GR_TAB_01</vt:lpstr>
      <vt:lpstr>Graf5.1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Min. prace a soc. veci</dc:creator>
  <cp:lastModifiedBy>Soukup Aleš Ing. (MPSV)</cp:lastModifiedBy>
  <cp:lastPrinted>2025-09-02T10:17:59Z</cp:lastPrinted>
  <dcterms:created xsi:type="dcterms:W3CDTF">2005-10-17T15:07:18Z</dcterms:created>
  <dcterms:modified xsi:type="dcterms:W3CDTF">2025-09-02T10:59:31Z</dcterms:modified>
</cp:coreProperties>
</file>